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pivotTables/pivotTable1.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pivotTables/pivotTable2.xml" ContentType="application/vnd.openxmlformats-officedocument.spreadsheetml.pivotTab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hidePivotFieldList="1" defaultThemeVersion="124226"/>
  <mc:AlternateContent xmlns:mc="http://schemas.openxmlformats.org/markup-compatibility/2006">
    <mc:Choice Requires="x15">
      <x15ac:absPath xmlns:x15ac="http://schemas.microsoft.com/office/spreadsheetml/2010/11/ac" url="Z:\GROUP\AdministrativeOfficeOfCityCouncil\City Council FY2025\FY25 CDSF\"/>
    </mc:Choice>
  </mc:AlternateContent>
  <xr:revisionPtr revIDLastSave="0" documentId="13_ncr:1_{8A9F4D69-69FA-4A29-9DF3-DB96089D09FE}" xr6:coauthVersionLast="47" xr6:coauthVersionMax="47" xr10:uidLastSave="{00000000-0000-0000-0000-000000000000}"/>
  <bookViews>
    <workbookView xWindow="28680" yWindow="-120" windowWidth="29040" windowHeight="17520" tabRatio="572" xr2:uid="{00000000-000D-0000-FFFF-FFFF00000000}"/>
  </bookViews>
  <sheets>
    <sheet name="CDSF Dashboard" sheetId="10" r:id="rId1"/>
    <sheet name="Detail1" sheetId="17" state="hidden" r:id="rId2"/>
    <sheet name="Totals by District" sheetId="15" r:id="rId3"/>
    <sheet name="Totals by Department" sheetId="16" r:id="rId4"/>
  </sheets>
  <definedNames>
    <definedName name="_xlnm.Print_Area" localSheetId="0">'CDSF Dashboard'!$A$1:$H$438</definedName>
    <definedName name="_xlnm.Print_Titles" localSheetId="0">'CDSF Dashboard'!$1:$1</definedName>
  </definedNames>
  <calcPr calcId="191029"/>
  <pivotCaches>
    <pivotCache cacheId="76" r:id="rId5"/>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3" i="10" l="1"/>
  <c r="H2" i="10"/>
  <c r="F427" i="10" l="1"/>
  <c r="F431" i="10"/>
  <c r="B26" i="15"/>
  <c r="F432" i="10" l="1"/>
  <c r="G427" i="10"/>
</calcChain>
</file>

<file path=xl/sharedStrings.xml><?xml version="1.0" encoding="utf-8"?>
<sst xmlns="http://schemas.openxmlformats.org/spreadsheetml/2006/main" count="2612" uniqueCount="898">
  <si>
    <t>Project Name</t>
  </si>
  <si>
    <t>Funds</t>
  </si>
  <si>
    <t>Department</t>
  </si>
  <si>
    <t>Max Spend</t>
  </si>
  <si>
    <t>Operating</t>
  </si>
  <si>
    <t>District</t>
  </si>
  <si>
    <t>K</t>
  </si>
  <si>
    <t>C</t>
  </si>
  <si>
    <t>D</t>
  </si>
  <si>
    <t>Completed</t>
  </si>
  <si>
    <t>F</t>
  </si>
  <si>
    <t>I</t>
  </si>
  <si>
    <t>G</t>
  </si>
  <si>
    <t>H</t>
  </si>
  <si>
    <t>A</t>
  </si>
  <si>
    <t>E</t>
  </si>
  <si>
    <t>J</t>
  </si>
  <si>
    <t>Cancelled</t>
  </si>
  <si>
    <t>YTD Expenses</t>
  </si>
  <si>
    <t>Comments</t>
  </si>
  <si>
    <t>HPD</t>
  </si>
  <si>
    <t>HPARD</t>
  </si>
  <si>
    <t>Capital</t>
  </si>
  <si>
    <t>Fund 4515</t>
  </si>
  <si>
    <t>In process</t>
  </si>
  <si>
    <t xml:space="preserve">Metro </t>
  </si>
  <si>
    <t>DON</t>
  </si>
  <si>
    <t>HPL</t>
  </si>
  <si>
    <t>HHD</t>
  </si>
  <si>
    <t>DIFFERENCE</t>
  </si>
  <si>
    <t>HPW</t>
  </si>
  <si>
    <t>Row Labels</t>
  </si>
  <si>
    <t>Grand Total</t>
  </si>
  <si>
    <t>Sum of Max Spend</t>
  </si>
  <si>
    <t>Sum of YTD Expenses</t>
  </si>
  <si>
    <t>HOT Team</t>
  </si>
  <si>
    <t>Rollover</t>
  </si>
  <si>
    <t>HITS</t>
  </si>
  <si>
    <t xml:space="preserve">HOT Team </t>
  </si>
  <si>
    <t>Trees, Greening and Beautification in District C</t>
  </si>
  <si>
    <t>ARA</t>
  </si>
  <si>
    <t>OEM</t>
  </si>
  <si>
    <t>MYR</t>
  </si>
  <si>
    <t>Central Patrol - seven patrol bikes and accessories</t>
  </si>
  <si>
    <t>5 Corners Management District - Illegal dumping</t>
  </si>
  <si>
    <t>HPD Southwest Command - Overtime</t>
  </si>
  <si>
    <t xml:space="preserve">Overtime funds for investigations to assist DRT units with quality of life issues. </t>
  </si>
  <si>
    <t xml:space="preserve">HPD North Division Overtime (nights and weekends) </t>
  </si>
  <si>
    <t xml:space="preserve">HPD Northwest Division Overtime (nights and weekends) </t>
  </si>
  <si>
    <t>HOT Team to address low level District A issues that impact quality of life, such as illegal dumping and littering</t>
  </si>
  <si>
    <t>This is for one year Sponsorship of The Houston Police Mounted Patrol Horse “Hollister” sponsored by Council Member Amy Peck District A.</t>
  </si>
  <si>
    <t xml:space="preserve">Houston Toolbank </t>
  </si>
  <si>
    <t xml:space="preserve">Desilting of roadside ditches in front of homes.  To help address drainage issues in our district due to clogged ditches. This will help maintain the flow line. </t>
  </si>
  <si>
    <t>SWD</t>
  </si>
  <si>
    <t>FMD</t>
  </si>
  <si>
    <t>District C Gun Safety and Gun Lock/Safe Program</t>
  </si>
  <si>
    <t>Memorial Park and Collier Park - public charging stations</t>
  </si>
  <si>
    <t xml:space="preserve">Mini-murals in District C neighborhoods </t>
  </si>
  <si>
    <t>Sunnyside Community Center - computer lab use</t>
  </si>
  <si>
    <t>HPD South Central</t>
  </si>
  <si>
    <t>ATVs - Southeast Station on Mykawa - Provide ATV units to allow officers to access restrictive areas of parks and other spaces</t>
  </si>
  <si>
    <t>Good Neighborhood Program</t>
  </si>
  <si>
    <t>Right of Way Mowing - Kingwood and Clear Lake Rights of Way</t>
  </si>
  <si>
    <t>HPD Westside OT</t>
  </si>
  <si>
    <t>Mounted Patrol in District G</t>
  </si>
  <si>
    <t>ROLLOVER: J-2-22 Initial/Original Program District J Patrol Overtime - Midwest Substation -Rollover from J-16-21. Approved subject to the addition program/restrictions for overtime funding for COH employees. District J - Midwest Station District J Patrol Program.  MST approved 8/12/22</t>
  </si>
  <si>
    <t>ROLLOVER: District J Patrol Over Time Initiative: HPD DRT Officers from the Westside Station in District F will receive submission from the District J Office. Rollover from J-30-21. Approved subject to the addition program/restrictions for overtime funding for COH employees. District J District J Patrol Westside HPD Station.  MST approved 8/11/22.</t>
  </si>
  <si>
    <t>Gulfton /Burnett Bayland Park - redevelopment, improvement</t>
  </si>
  <si>
    <t xml:space="preserve">Overtime Patrol - Southwest </t>
  </si>
  <si>
    <t xml:space="preserve">Polaris vehicles </t>
  </si>
  <si>
    <t>S. Gessner Station - equipment and gear to Gulfton Storefront</t>
  </si>
  <si>
    <t>ILA with St. George Management District - Flock cameras</t>
  </si>
  <si>
    <t>Bonham Acres Park/Sharpstown Park - pickleball courts</t>
  </si>
  <si>
    <t>ILA with St. George Place Management District - right of way along Chimney Rock, between Westpark and Richmond</t>
  </si>
  <si>
    <t>40 Flock cameras annual renewal</t>
  </si>
  <si>
    <t>Trail head at City Park, Sims Bayou Greenway, near Hiram Clarke Rd.</t>
  </si>
  <si>
    <t>B</t>
  </si>
  <si>
    <t>CNL</t>
  </si>
  <si>
    <t>Various health initiatives</t>
  </si>
  <si>
    <t>Ditch maintenance</t>
  </si>
  <si>
    <t>Minor home repairs for senior citizens</t>
  </si>
  <si>
    <t>Communtiy Fall Festival</t>
  </si>
  <si>
    <t>HFD</t>
  </si>
  <si>
    <t>Ovetime - Animal Cruelty Team</t>
  </si>
  <si>
    <t>BeSuccessful</t>
  </si>
  <si>
    <t>Small repairs ($5,000 or less) of homes of seniors and disabled constituents</t>
  </si>
  <si>
    <t>CASE for Kids</t>
  </si>
  <si>
    <t>Ditch Maintenance Program</t>
  </si>
  <si>
    <t>Memorial Park Conservancy Camp Logan marker</t>
  </si>
  <si>
    <t>Houston Open 2024 - city booth</t>
  </si>
  <si>
    <t>Green Stormwater Infrastructure study at Rice University</t>
  </si>
  <si>
    <t xml:space="preserve">To support the lifesaving healthcare services and screenings that Planned Parenthood Gulf Coast provides </t>
  </si>
  <si>
    <t xml:space="preserve">Overtime - Southeast </t>
  </si>
  <si>
    <t xml:space="preserve">Senior Residential Repair Program with Harris County Area Agency on Aging </t>
  </si>
  <si>
    <t>Harris County Area Agency on Aging - YWCA Houston - Senior Nutrition Program</t>
  </si>
  <si>
    <t>HPD-Kingwood Division - Polaris utility vehicle with lights and sirens</t>
  </si>
  <si>
    <t>HPD-Clear Lake - overtime funds to support high level of crime apartments and businesses</t>
  </si>
  <si>
    <t>HPD-Kingwood - overtime funds to support high level of crime apartments and businesses</t>
  </si>
  <si>
    <t>Supplies for HPD Midwest Explorers Program</t>
  </si>
  <si>
    <t>Additional traffic enforcement around Beltway 8 construction</t>
  </si>
  <si>
    <t>Safe Exchange signage for HPD Westside Division</t>
  </si>
  <si>
    <t>Flock cameras - 2 additional</t>
  </si>
  <si>
    <t>S. Gessner - Polaris ATV</t>
  </si>
  <si>
    <t xml:space="preserve">10 Dog Cages </t>
  </si>
  <si>
    <t>Stray dog roundup</t>
  </si>
  <si>
    <t xml:space="preserve">SPARK Parks - Stevens Elementary &amp; Harvard Elementary </t>
  </si>
  <si>
    <t xml:space="preserve">Interfaith Ministries Animeals </t>
  </si>
  <si>
    <t>3rd Rain Barrel Sale</t>
  </si>
  <si>
    <t>BARC Rescue Rally</t>
  </si>
  <si>
    <t>Memorial Park Conservancy's installation of 3 cameras to deter vandalism</t>
  </si>
  <si>
    <t>Air monitor subscription for sites in District C</t>
  </si>
  <si>
    <t>Tennis/pickleball courts line striping</t>
  </si>
  <si>
    <t xml:space="preserve">SPARK Park - Lockhart Elementary   </t>
  </si>
  <si>
    <t xml:space="preserve">ALMAAHH Complex Facility - Support Latino Cultural Complex </t>
  </si>
  <si>
    <t>Pay for inspector(s) to spend more time in District B</t>
  </si>
  <si>
    <t>Smokey Jasper Park gate</t>
  </si>
  <si>
    <t>DON will work with District C to create grant agreements to qualified groups (such as Friends of X Park or civic clubs)</t>
  </si>
  <si>
    <t>Urban Harvest at Gregory Lincoln Education Center</t>
  </si>
  <si>
    <t>Maintenance and improvements at HPARD locations</t>
  </si>
  <si>
    <t>Purchase of necessary rescue high-water rescue equipment to aid HPD-Clear Lake officers in their mission to rescue citizens in our area during floods</t>
  </si>
  <si>
    <t>Credible Messenger</t>
  </si>
  <si>
    <t>Tree trimming</t>
  </si>
  <si>
    <t>LPR/Flock cameras</t>
  </si>
  <si>
    <t>HPD Equipment</t>
  </si>
  <si>
    <t>Allocate funding to Interfaith Ministries through HHD to support senior meals on wheels programming for District C residents</t>
  </si>
  <si>
    <t>Community Service Inspector</t>
  </si>
  <si>
    <t>Community Egagement initiatives</t>
  </si>
  <si>
    <t>Anti-Gang initiative</t>
  </si>
  <si>
    <t>Flock cameras (20)</t>
  </si>
  <si>
    <t>HPL Enhancement</t>
  </si>
  <si>
    <t>Intersection of E Broad Oaks and Briar drive - Replace sharp edge of sidewalk</t>
  </si>
  <si>
    <t>Disaster Preparedness Partnership with the Houston Tool Bank</t>
  </si>
  <si>
    <t xml:space="preserve">Eastside Differential Response Team (DRT) Overtime pay </t>
  </si>
  <si>
    <t>Health and wellness programming by Fit Houston at Mason Park.</t>
  </si>
  <si>
    <t>District J Fire Station 28 Fire Station 51 Fire Station 68 - equipment upgrades</t>
  </si>
  <si>
    <t>A-1-25</t>
  </si>
  <si>
    <t>A-3-25</t>
  </si>
  <si>
    <t>A-2-25</t>
  </si>
  <si>
    <t>Houston PetSet - Freed Park, 6818 Shadyvilla</t>
  </si>
  <si>
    <t>A-4-25</t>
  </si>
  <si>
    <t>A-5-25</t>
  </si>
  <si>
    <t>A-6-25</t>
  </si>
  <si>
    <t>A-7-25</t>
  </si>
  <si>
    <t>A-8-25</t>
  </si>
  <si>
    <t>A-9-25</t>
  </si>
  <si>
    <t>A-10-25</t>
  </si>
  <si>
    <t>B-1-25</t>
  </si>
  <si>
    <t>B-2-25</t>
  </si>
  <si>
    <t>B-3-25</t>
  </si>
  <si>
    <t>B-4-25</t>
  </si>
  <si>
    <t>Develop a master plan for District B</t>
  </si>
  <si>
    <t xml:space="preserve">Credible Messenger Program </t>
  </si>
  <si>
    <t>West Street Recovery to help with disaster recovery</t>
  </si>
  <si>
    <t>B-5-25</t>
  </si>
  <si>
    <t>B-6-25</t>
  </si>
  <si>
    <t>B-7-25</t>
  </si>
  <si>
    <t>B-8-25</t>
  </si>
  <si>
    <t>B-9-25</t>
  </si>
  <si>
    <t>B-10-25</t>
  </si>
  <si>
    <t>B-11-25</t>
  </si>
  <si>
    <t>B-12-25</t>
  </si>
  <si>
    <t>B-13-25</t>
  </si>
  <si>
    <t>B-14-25</t>
  </si>
  <si>
    <t>B-15-25</t>
  </si>
  <si>
    <t>C-1-25</t>
  </si>
  <si>
    <t>C-2-25</t>
  </si>
  <si>
    <t>C-3-25</t>
  </si>
  <si>
    <t>C-4-25</t>
  </si>
  <si>
    <t>C-5-25</t>
  </si>
  <si>
    <t>C-6-25</t>
  </si>
  <si>
    <t>C-7-25</t>
  </si>
  <si>
    <t>C-8-25</t>
  </si>
  <si>
    <t>C-9-25</t>
  </si>
  <si>
    <t>C-10-25</t>
  </si>
  <si>
    <t>C-11-25</t>
  </si>
  <si>
    <t>C-12-25</t>
  </si>
  <si>
    <t>C-13-25</t>
  </si>
  <si>
    <t>C-14-25</t>
  </si>
  <si>
    <t>DON Neighborhood Matching Grants (Resubmission) for community improvements</t>
  </si>
  <si>
    <t>C-15-25</t>
  </si>
  <si>
    <t>C-16-25</t>
  </si>
  <si>
    <t>C-17-25</t>
  </si>
  <si>
    <t>C-18-25</t>
  </si>
  <si>
    <t>C-19-25</t>
  </si>
  <si>
    <t>C-20-25</t>
  </si>
  <si>
    <t>C-21-25</t>
  </si>
  <si>
    <t>C-22-25</t>
  </si>
  <si>
    <t>C-23-25</t>
  </si>
  <si>
    <t>C-24-25</t>
  </si>
  <si>
    <t>C-25-25</t>
  </si>
  <si>
    <t>C-26-25</t>
  </si>
  <si>
    <t>Central Overtime - Resubmission</t>
  </si>
  <si>
    <t>Southwest Overtime - Resubmission</t>
  </si>
  <si>
    <t>3rd Annual Families with PRIDE Festival</t>
  </si>
  <si>
    <t>Provide Port-a-Can facilities at Zollie Scales Park and Schnur Park</t>
  </si>
  <si>
    <t>MRE</t>
  </si>
  <si>
    <t>The Meal Ready-to-Eat (MRE) initiative aims to assist District D constituents in their recovery efforts following the aftermath of Hurricane Beryl</t>
  </si>
  <si>
    <t>Clear Lake-Ellington Recycling Center - once monthly electronic recycling services</t>
  </si>
  <si>
    <t>Kingwood METRO Park &amp; Ride - once monthly electronic recycling services</t>
  </si>
  <si>
    <t>HPD Over Time at Kingwood, Monroe , and Bay Area METRO Park &amp; Ride</t>
  </si>
  <si>
    <t>Overtime initiatives HPD-Clear Lake</t>
  </si>
  <si>
    <t>Apex VR Training Simulator HPD-Clear Lake</t>
  </si>
  <si>
    <t>HPD-Clear Lake Division - Polaris utility vehicle with lights and sirens</t>
  </si>
  <si>
    <t>Kingwood METRO Park &amp; Ride Recycling Center - security for electronic recycling events</t>
  </si>
  <si>
    <t>Clear Lake-Ellington Recycling Center - security for electronic recycling events</t>
  </si>
  <si>
    <t>Bay Area Economic Houston Partnership</t>
  </si>
  <si>
    <t>C-27-25</t>
  </si>
  <si>
    <t>D-1-25</t>
  </si>
  <si>
    <t>D-2-25</t>
  </si>
  <si>
    <t>D-3-25</t>
  </si>
  <si>
    <t>D-4-25</t>
  </si>
  <si>
    <t>D-5-25</t>
  </si>
  <si>
    <t>D-6-25</t>
  </si>
  <si>
    <t>D-7-25</t>
  </si>
  <si>
    <t>D-8-25</t>
  </si>
  <si>
    <t>D-9-25</t>
  </si>
  <si>
    <t>D-10-25</t>
  </si>
  <si>
    <t>D-11-25</t>
  </si>
  <si>
    <t>D-12-25</t>
  </si>
  <si>
    <t>D-13-25</t>
  </si>
  <si>
    <t>D-14-25</t>
  </si>
  <si>
    <t>D-15-25</t>
  </si>
  <si>
    <t>D-16-25</t>
  </si>
  <si>
    <t>D-17-25</t>
  </si>
  <si>
    <t>E-1-25</t>
  </si>
  <si>
    <t>E-2-25</t>
  </si>
  <si>
    <t>E-3-25</t>
  </si>
  <si>
    <t>E-4-25</t>
  </si>
  <si>
    <t>E-5-25</t>
  </si>
  <si>
    <t>E-6-25</t>
  </si>
  <si>
    <t>E-7-25</t>
  </si>
  <si>
    <t>E-8-25</t>
  </si>
  <si>
    <t>E-9-25</t>
  </si>
  <si>
    <t>E-10-25</t>
  </si>
  <si>
    <t>E-11-25</t>
  </si>
  <si>
    <t>E-12-25</t>
  </si>
  <si>
    <t>E-13-25</t>
  </si>
  <si>
    <t>E-14-25</t>
  </si>
  <si>
    <t>E-15-25</t>
  </si>
  <si>
    <t>E-16-25</t>
  </si>
  <si>
    <t>E-17-25</t>
  </si>
  <si>
    <t>E-18-25</t>
  </si>
  <si>
    <t>E-19-25</t>
  </si>
  <si>
    <t>E-20-25</t>
  </si>
  <si>
    <t>E-21-25</t>
  </si>
  <si>
    <t>E-22-25</t>
  </si>
  <si>
    <t>E-23-25</t>
  </si>
  <si>
    <t>Two Jet Skis with a two-ski trailer</t>
  </si>
  <si>
    <t>Replacing two speed cushions at 1010 Westmont Drive ($10,000)</t>
  </si>
  <si>
    <t>HTV Services for Town Hall at Kingwood, community center</t>
  </si>
  <si>
    <t>District E Town Hall on HTV One Movement Bible Church</t>
  </si>
  <si>
    <t>District E Town Hall on HTV Bay Area Houston Economic Partnership. 1150 Gemini St, Houston, TX 77058</t>
  </si>
  <si>
    <t>Installation of two gates, one concrete pad, one picnic table, and one bbq pit at Oak Meadows Park</t>
  </si>
  <si>
    <t>Neighborhoods Improvements</t>
  </si>
  <si>
    <t>Overtime HPD Eastside</t>
  </si>
  <si>
    <t>Stoney Brook Drive. Issue ID 961F (Remove/Replace Sidewalk @ Stoney Brook - South of Richmond) - $47.5k</t>
  </si>
  <si>
    <t>F-1-25</t>
  </si>
  <si>
    <t>NTMP speed cushion - 7325-23 Piney Point Elementary School ($52.6k)</t>
  </si>
  <si>
    <t>F-2-25</t>
  </si>
  <si>
    <t>NTMP speed cushion - 7233-22 Imperial Point_2022 ($29.9k)</t>
  </si>
  <si>
    <t>Shadow Lake Bike trail</t>
  </si>
  <si>
    <t>F-3-25</t>
  </si>
  <si>
    <t>F-4-25</t>
  </si>
  <si>
    <t>Annual cost of 50 LPRs $125,000 + 5 additional LPRs to be installed in FY25 $13,750 New total for FY25 = $138,750</t>
  </si>
  <si>
    <t>F-5-25</t>
  </si>
  <si>
    <t>District F HOT Team</t>
  </si>
  <si>
    <t>F-6-25</t>
  </si>
  <si>
    <t xml:space="preserve">Utility/Electrical Box Mini Mural project with 2 locations in District F </t>
  </si>
  <si>
    <t>F-7-25</t>
  </si>
  <si>
    <t>Good Neighbor Program - Career &amp; Recovery Resources</t>
  </si>
  <si>
    <t>F-8-25</t>
  </si>
  <si>
    <t xml:space="preserve">Houston Tool Bank </t>
  </si>
  <si>
    <t>F-9-25</t>
  </si>
  <si>
    <t>Meals on Wheels - Interfaith Ministries Senior Program</t>
  </si>
  <si>
    <t xml:space="preserve">Animal Enforcement officer overtime sweeps </t>
  </si>
  <si>
    <t>F-10-25</t>
  </si>
  <si>
    <t>F-11-25</t>
  </si>
  <si>
    <t>F-12-25</t>
  </si>
  <si>
    <t>F-13-25</t>
  </si>
  <si>
    <t>G-1-25</t>
  </si>
  <si>
    <t>HPD Midwest Supplemental OT</t>
  </si>
  <si>
    <t>G-2-25</t>
  </si>
  <si>
    <t>G-3-25</t>
  </si>
  <si>
    <t>G-4-25</t>
  </si>
  <si>
    <t>G-5-25</t>
  </si>
  <si>
    <t>HPD Mounted Patrol sponsorship</t>
  </si>
  <si>
    <t>HPD Central/HPD Midwest - West Loop Safety Initiative</t>
  </si>
  <si>
    <t>G-6-25</t>
  </si>
  <si>
    <t>G-7-25</t>
  </si>
  <si>
    <t>Intersection of Taylorcrest and Brittmoore - safety improvements at elementary school</t>
  </si>
  <si>
    <t>G-8-25</t>
  </si>
  <si>
    <t>G-9-25</t>
  </si>
  <si>
    <t>G-10-25</t>
  </si>
  <si>
    <t>Install a crosswalk - Intersection of Tapper Hill Drive and Parkway Plaza Drive ($11,619)</t>
  </si>
  <si>
    <t>G-11-25</t>
  </si>
  <si>
    <t>HPD Westside Patrol</t>
  </si>
  <si>
    <t>G-12-25</t>
  </si>
  <si>
    <t>G-13-25</t>
  </si>
  <si>
    <t>Half-closure of of Beauregard at Gessner intersection ($20k)</t>
  </si>
  <si>
    <t>7233-22 Imperial Point - 6 NTMP speed cushions ($29.9k)</t>
  </si>
  <si>
    <t>7325-23 Piney Point ES - 7325-23 Piney Point ES NTMP - 9 proposed locations ($52.6k)</t>
  </si>
  <si>
    <t>G-14-25</t>
  </si>
  <si>
    <t>Panel replacement - Frostwood Drive (in between Mossycup and Rip Van Winkle($113.2k))</t>
  </si>
  <si>
    <t>G-15-25</t>
  </si>
  <si>
    <t>Flock cameras</t>
  </si>
  <si>
    <t>Toolbank</t>
  </si>
  <si>
    <t>Replace damaged curb - In the left-turn lane in the NB lane of Wilcrest Drive at the intersection with Memorial ($5k)</t>
  </si>
  <si>
    <t>G-16-25</t>
  </si>
  <si>
    <t>G-17-25</t>
  </si>
  <si>
    <t>G-18-25</t>
  </si>
  <si>
    <t>G-19-25</t>
  </si>
  <si>
    <t>HPD Westside Patrol - Purchase of 6 AFIS Units</t>
  </si>
  <si>
    <t>HPD Midwest - Bosch Blaze Outdoor Distance Marker (DRT)</t>
  </si>
  <si>
    <t>G-20-25</t>
  </si>
  <si>
    <t>HPD Midwest (CST) - Steelcraft HD Grille Guard &amp; Front Bumper</t>
  </si>
  <si>
    <t>G-21-25</t>
  </si>
  <si>
    <t>HPD Midwest (CST) - Steelcraft HD Rear Bumper</t>
  </si>
  <si>
    <t>G-22-25</t>
  </si>
  <si>
    <t>HPD Midwest (CST) - 2 truck lock boxes</t>
  </si>
  <si>
    <t>G-23-25</t>
  </si>
  <si>
    <t>HPD Midwest (CST) - 3 Feniex Q 2X Dash Lights</t>
  </si>
  <si>
    <t>G-24-25</t>
  </si>
  <si>
    <t>Hosting PetSet's Mobile Surgical Unit in District G to provide spay and Neuter services for one day</t>
  </si>
  <si>
    <t>G-25-25</t>
  </si>
  <si>
    <t>Replace sidewalk ramps and street panel - near 6020 Burgoyne Drive ($71,295)</t>
  </si>
  <si>
    <t>G-26-25</t>
  </si>
  <si>
    <t>Rancho Bauer Drive - Funding 25% of costs for installation of six speed cushions in the Memorial Drive Acres community. HOA will fund the remaining 75% ($5,137.50)</t>
  </si>
  <si>
    <t>G-27-25</t>
  </si>
  <si>
    <t>To provide additional patrols in high-traffic shopping centers within the boundaries of District G in order to reduce crime at these locations during the holiday shopping season</t>
  </si>
  <si>
    <t>G-28-25</t>
  </si>
  <si>
    <t>G-29-25</t>
  </si>
  <si>
    <t>G-30-25</t>
  </si>
  <si>
    <t>Replace sidewalk ramp and broken curb ($5,000)</t>
  </si>
  <si>
    <t>Install single speed cushion ($1,250)</t>
  </si>
  <si>
    <t>ROLLOVER K-5-24 One (1) temporary worker, working 30 hours/week OR Two (2) temporary workers, working 30 hours/week each Hourly wage $15.00 = $1,800/month, totaling $5,400 for three (3) months OR Two (2) workers for three months, totaling $10,800.00</t>
  </si>
  <si>
    <t>K-1-25</t>
  </si>
  <si>
    <t>K-2-25</t>
  </si>
  <si>
    <t>K-3-25</t>
  </si>
  <si>
    <t>ROLLOVER K-21-24 TOWNWOOD PARK SUMMER WORKER ($10,800)</t>
  </si>
  <si>
    <t>Trail head at City Park, Sims Bayou Greenway, near Hiram Clarke Rd (K-10-24)</t>
  </si>
  <si>
    <t xml:space="preserve">Paint the traffic signal control cabinets located at West Orem Dr. at White Heather Dr. and at West Orem Dr. at Waterloo Dr. </t>
  </si>
  <si>
    <t>Paint the traffic signal control cabinets located at Willowbend Blvd. and W. Bellfort</t>
  </si>
  <si>
    <t>Temporary Staff to address issues throughout District K. Rollover K-1-21, K-2-22, K-1-23 &amp; K-1-24</t>
  </si>
  <si>
    <t>K-4-25</t>
  </si>
  <si>
    <t>K-5-25</t>
  </si>
  <si>
    <t>K-6-25</t>
  </si>
  <si>
    <t>K-7-25</t>
  </si>
  <si>
    <t>K-8-25</t>
  </si>
  <si>
    <t>K-9-25</t>
  </si>
  <si>
    <t>J-1-25</t>
  </si>
  <si>
    <t>J-2-25</t>
  </si>
  <si>
    <t>District J Patrol Overtime - HPD S. Gessner Substation-Rollover from J-17-21</t>
  </si>
  <si>
    <t>J-3-25</t>
  </si>
  <si>
    <t>J-4-25</t>
  </si>
  <si>
    <t>J-5-25</t>
  </si>
  <si>
    <t>J-6-25</t>
  </si>
  <si>
    <t>J-7-25</t>
  </si>
  <si>
    <t>J-8-25</t>
  </si>
  <si>
    <t>J-9-25</t>
  </si>
  <si>
    <t>J-10-25</t>
  </si>
  <si>
    <t>J-11-25</t>
  </si>
  <si>
    <t>PSA Campaign - Resubmission</t>
  </si>
  <si>
    <t>4 FLOCK License Plate Readers</t>
  </si>
  <si>
    <t>J-12-25</t>
  </si>
  <si>
    <t>J-13-25</t>
  </si>
  <si>
    <t>Panel Replacement ($17,000)</t>
  </si>
  <si>
    <t>J-14-25</t>
  </si>
  <si>
    <t>J-15-25</t>
  </si>
  <si>
    <t>J-16-25</t>
  </si>
  <si>
    <t>J-17-25</t>
  </si>
  <si>
    <t>J-19-25</t>
  </si>
  <si>
    <t>J-18-25</t>
  </si>
  <si>
    <t>I-5-25</t>
  </si>
  <si>
    <t>I-4-25</t>
  </si>
  <si>
    <t>I-3-25</t>
  </si>
  <si>
    <t>I-2-25</t>
  </si>
  <si>
    <t>I-1-25</t>
  </si>
  <si>
    <t xml:space="preserve">Spay and neuter community event with Barrio Dogs </t>
  </si>
  <si>
    <t>H-1-25</t>
  </si>
  <si>
    <t>H-2-25</t>
  </si>
  <si>
    <t>H-3-25</t>
  </si>
  <si>
    <t>H-4-25</t>
  </si>
  <si>
    <t>H-5-25</t>
  </si>
  <si>
    <t>H-6-25</t>
  </si>
  <si>
    <t>Henderson Park Portacans</t>
  </si>
  <si>
    <t>Community Centers across District H - monthly costs associated with internet connection</t>
  </si>
  <si>
    <t>Monthly service fees for dumpsters managed by the Greater Northside Management District and the East End Management District</t>
  </si>
  <si>
    <t>Mounted patrol horse</t>
  </si>
  <si>
    <t>Houston Ave to Woodland Park - Safety improvements ($22k)</t>
  </si>
  <si>
    <t>Spay and neuter clinic with Houston Pet Set and BARC - Sept 8-11</t>
  </si>
  <si>
    <t>H-7-25</t>
  </si>
  <si>
    <t>H-8-25</t>
  </si>
  <si>
    <t>H-9-25</t>
  </si>
  <si>
    <t>H-10-25</t>
  </si>
  <si>
    <t>H-11-25</t>
  </si>
  <si>
    <t>H-12-25</t>
  </si>
  <si>
    <t>H-13-25</t>
  </si>
  <si>
    <t>H-14-25</t>
  </si>
  <si>
    <t>H-15-25</t>
  </si>
  <si>
    <t>Tree planting for Energy Week. The cost includes 15 trees, stakes, mulch, and soil, and water/maintenance for two years</t>
  </si>
  <si>
    <t>Humanely manage the feral cat population spaying/neutering and returning them to their original habitats. Services include: spay/neuter surgeries, rabies vaccinations, and admin cost</t>
  </si>
  <si>
    <t>HPD Central Command Overtime funds for District H Patrol</t>
  </si>
  <si>
    <t>HPD South Central Overtime - continuation of Project #H-41-24</t>
  </si>
  <si>
    <t>HPD Downtown Overtime - continuation of Project #H-39-24</t>
  </si>
  <si>
    <t>HPD North Belt Overtime - continuation of Project #H-40-24</t>
  </si>
  <si>
    <t>HPD Noth East Overtime - continuation of Project #H-38-24</t>
  </si>
  <si>
    <t>FLOCK Cameras - continuation of Project #H-37-24</t>
  </si>
  <si>
    <t>Clarity Data License Renewal PM2.5 &amp; NO2 Data License Renewal - continuation of Project #H-36-24</t>
  </si>
  <si>
    <t>Solid Waste HOT Team</t>
  </si>
  <si>
    <t>H-16-25</t>
  </si>
  <si>
    <t>A-11-25</t>
  </si>
  <si>
    <t>A-12-25</t>
  </si>
  <si>
    <t>A-13-25</t>
  </si>
  <si>
    <t>A-14-25</t>
  </si>
  <si>
    <t>A-15-25</t>
  </si>
  <si>
    <t>A-16-25</t>
  </si>
  <si>
    <t>C-28-25</t>
  </si>
  <si>
    <t>E-24-25</t>
  </si>
  <si>
    <t>E-25-25</t>
  </si>
  <si>
    <t>F-14-25</t>
  </si>
  <si>
    <t>F-15-25</t>
  </si>
  <si>
    <t>G-31-25</t>
  </si>
  <si>
    <t>G-32-25</t>
  </si>
  <si>
    <t>G-33-25</t>
  </si>
  <si>
    <t>G-34-25</t>
  </si>
  <si>
    <t>G-35-25</t>
  </si>
  <si>
    <t>H-17-25</t>
  </si>
  <si>
    <t>H-18-25</t>
  </si>
  <si>
    <t>H-19-25</t>
  </si>
  <si>
    <t>H-20-25</t>
  </si>
  <si>
    <t>H-21-25</t>
  </si>
  <si>
    <t>H-22-25</t>
  </si>
  <si>
    <t>H-23-25</t>
  </si>
  <si>
    <t>I-6-25</t>
  </si>
  <si>
    <t>J-20-25</t>
  </si>
  <si>
    <t>J-21-25</t>
  </si>
  <si>
    <t>J-22-25</t>
  </si>
  <si>
    <t>J-23-25</t>
  </si>
  <si>
    <t>J-24-25</t>
  </si>
  <si>
    <t>J-25-25</t>
  </si>
  <si>
    <t>J-26-25</t>
  </si>
  <si>
    <t>J-27-25</t>
  </si>
  <si>
    <t>J-28-25</t>
  </si>
  <si>
    <t>K-10-25</t>
  </si>
  <si>
    <t>Northwest - handheld lasers</t>
  </si>
  <si>
    <t>Safety equipment for high water rescue operations and training</t>
  </si>
  <si>
    <t>Trees to beautify esplanade in front of Shadow Oaks Elementary School. Ten 100-gallon Live Oaks</t>
  </si>
  <si>
    <t>100 microchips for cats/dogs - Spring Branch Family Development Center, 8575 Pitner Rd, Houston, Texas 77080</t>
  </si>
  <si>
    <t>Overtime - Northwest</t>
  </si>
  <si>
    <t>Overtime - Midwest</t>
  </si>
  <si>
    <t>Panel replacment - Saturn Ln past Hercules Ave going towards NASA ($19,040)</t>
  </si>
  <si>
    <t>Panel replacment - On El Camino Blvd. right past the intersection at Bay Area Blvd. going towards Ramada ($148k)</t>
  </si>
  <si>
    <t xml:space="preserve">Sharing costs of HOT team services with District A </t>
  </si>
  <si>
    <t>Oaks Estate/Highland Village/River Oak District holiday patrol overtime initiative</t>
  </si>
  <si>
    <t>Replace damaged median curbs - Briar Forest/Walnut Bend Intersection ($12,000)</t>
  </si>
  <si>
    <t>Repair damaged curb - Esplanade on Briar Forest on the east side of Beltway 8 ($4,500)</t>
  </si>
  <si>
    <t>2 LIDAR units - HPD Central Patrol</t>
  </si>
  <si>
    <t>Sidewalk repair and replacement - Houston Ave., from Summer St. to Crockett St. ($24,525)</t>
  </si>
  <si>
    <t>Exercise flooring repair and replace</t>
  </si>
  <si>
    <t>Restriping the tennis court - $30,000.00 - Repaint the parking lot car stripes - $5,000.00</t>
  </si>
  <si>
    <t>Shepard Park Plaza- Beautification</t>
  </si>
  <si>
    <t>Garden Oaks- Beautification</t>
  </si>
  <si>
    <t>Issue ID 1081 - Sidewalk - MOPD Lyerly Street 35 Lyerly Street 3 Lyerly Street (intersection 3 Lyerly / Airline) ($3,225)</t>
  </si>
  <si>
    <t xml:space="preserve">HPD Overtime </t>
  </si>
  <si>
    <t>Gus Wortham Park Golf Course &amp; Houston Botanic GardenBronze Plaques 20" x 18" designating</t>
  </si>
  <si>
    <t>Rollover: J-6-23 Polaris Vehicle Westside Shop# 50471 VIN#4XABEP994L8943168</t>
  </si>
  <si>
    <t>Supplemental Maintenance Team service (J-35-24)</t>
  </si>
  <si>
    <t>Panel Replacement - Willow Meadow Drive &amp; Consuela Drive ($112,900.00)</t>
  </si>
  <si>
    <t>Panel Replacement -9315 Spellman ($40,000.00)</t>
  </si>
  <si>
    <t>New Sidewalk- 9422 Meaux Drive 77031 ($32,675.00)</t>
  </si>
  <si>
    <t>Sidewalk / Ada Replacement- Sidewalk on Jason Street Between McAvoy and Bintliff Ada - Jason and McAvoy  ($40,200.00)</t>
  </si>
  <si>
    <t>New Curb/Gutter- 7703 Laroche Missing Curb - Laroche and Hendon Intersection (15,000.00)</t>
  </si>
  <si>
    <t>New Curb/Gutter- 9114 - 9115 Hendon Lane ($5,000.00)</t>
  </si>
  <si>
    <t>NTMP 7404-24 Minetta ($9,000)</t>
  </si>
  <si>
    <t xml:space="preserve">A-17-25 </t>
  </si>
  <si>
    <t>Renewal fee for 75 flock cameras</t>
  </si>
  <si>
    <t>B-16-25</t>
  </si>
  <si>
    <t>Divine Linked, Inc. a $50,000 grant to upkeep the right of ways of major corridors in East Houston</t>
  </si>
  <si>
    <t>C-29-25</t>
  </si>
  <si>
    <t xml:space="preserve"> The 2025 Families with Pride Festival</t>
  </si>
  <si>
    <t xml:space="preserve">E-26-25 </t>
  </si>
  <si>
    <t>E-27-25</t>
  </si>
  <si>
    <t>E-28-25</t>
  </si>
  <si>
    <t>E-29-25</t>
  </si>
  <si>
    <t>Panel replacements - Westbound lanes of Kingwood Drive from Mills Branch Drive to Willow Terrace Drive ($113k)</t>
  </si>
  <si>
    <t>Overtime for Kingwood Esplanades Cleanup</t>
  </si>
  <si>
    <t>Annual costs associated with the placement of FLOCK Safety Cameras</t>
  </si>
  <si>
    <t>Funding overtime initiatives; apartments and businesses Patrol/DRT/Community Events/Priority Investigative Units</t>
  </si>
  <si>
    <t>F-16-25</t>
  </si>
  <si>
    <t xml:space="preserve">F-17-25 </t>
  </si>
  <si>
    <t>F-18-25</t>
  </si>
  <si>
    <t>F-19-25</t>
  </si>
  <si>
    <t>F-21-25</t>
  </si>
  <si>
    <t>F-20-25</t>
  </si>
  <si>
    <t>F-22-25</t>
  </si>
  <si>
    <t>F-23-25</t>
  </si>
  <si>
    <t>Microchip Event 11/16/24</t>
  </si>
  <si>
    <t>Overtime for DRT MidWest - Overtime After Hours (Richmond Corridor)</t>
  </si>
  <si>
    <t>SPARK Park - Chancellor Elementary School</t>
  </si>
  <si>
    <t>Microchip event - 250 microchips</t>
  </si>
  <si>
    <t>Various organizations servicing after-school programs across the District</t>
  </si>
  <si>
    <t xml:space="preserve">NTMP installation of 6 speed cushions </t>
  </si>
  <si>
    <t>Westside HPD/DRT overtime funding</t>
  </si>
  <si>
    <t xml:space="preserve">NTMP speed cushions - 12 locations </t>
  </si>
  <si>
    <t>NTMP project with 14 speed cushion locations within the Huntington Village Subdivision</t>
  </si>
  <si>
    <t>G-36-25</t>
  </si>
  <si>
    <t>Overtime funding for patrol, traffic enforcement, crime suppression team (CST), and differential response team (DRT) usage by Midwest Division within the boundaries of District G. Add to G-02-25</t>
  </si>
  <si>
    <t>H-24-25</t>
  </si>
  <si>
    <t>H-25-25</t>
  </si>
  <si>
    <t>H-26-25</t>
  </si>
  <si>
    <t>H-27-25</t>
  </si>
  <si>
    <t>H-28-25</t>
  </si>
  <si>
    <t>H-29-25</t>
  </si>
  <si>
    <t xml:space="preserve">H-30-25 </t>
  </si>
  <si>
    <t>H-31-25</t>
  </si>
  <si>
    <t>H-32-25</t>
  </si>
  <si>
    <t>H-33-25</t>
  </si>
  <si>
    <t>H-34-25</t>
  </si>
  <si>
    <t>H-35-25</t>
  </si>
  <si>
    <t>H-36-25</t>
  </si>
  <si>
    <t>Houston Music Ecosystem Mapping and Economic Impact Assessment is a comprehensive study that will identify industry support</t>
  </si>
  <si>
    <t>Support the construction of a Latino cultural complex</t>
  </si>
  <si>
    <t>BARC Wellness Days. This includes micro-chip and wellness shots. For District H residents</t>
  </si>
  <si>
    <t>BARC Adoption Event. This would cover the costs of the adoption and license fees</t>
  </si>
  <si>
    <t>Leslie and Kress Intersection: Repaint crosswalks</t>
  </si>
  <si>
    <t>Yale and Crosstimbers - Intersection: Repaint crosswalk</t>
  </si>
  <si>
    <t>Spay and neuter events with Houston Pet Set and BARC</t>
  </si>
  <si>
    <t>Repair the Woodland Heights monument sign in partnership with Greater Northside Management District and TIRZ 5 ($10K)</t>
  </si>
  <si>
    <t>Red Cross First AID and CPR training for constituents</t>
  </si>
  <si>
    <t>Costs associated with upkeep and maintenance of Moody Park through the Friends of Moody Park 501(c)(3) group that supports the park</t>
  </si>
  <si>
    <t>Residents of the East Tex Jensen neighborhood have expressed concerns about the age and lack of functionality of aging weight room equipment.</t>
  </si>
  <si>
    <t>Cavalcade and Northwood Intersection - Intersection pavement marking ($12K)</t>
  </si>
  <si>
    <t xml:space="preserve">Replace sidewalk which is unsafe for pedestrians and individuals using wheelchairs. Issue ID 1231 ($5K) </t>
  </si>
  <si>
    <t>I-7-25</t>
  </si>
  <si>
    <t>I-8-25</t>
  </si>
  <si>
    <t>I-9-25</t>
  </si>
  <si>
    <t xml:space="preserve">30 Flock Cameras </t>
  </si>
  <si>
    <t xml:space="preserve">Anti-gang youth outreach </t>
  </si>
  <si>
    <t xml:space="preserve">HPD overtime to patrol along Harrisburg </t>
  </si>
  <si>
    <t>J-29-25</t>
  </si>
  <si>
    <t>J-30-25</t>
  </si>
  <si>
    <t>Remove and replace sidewalk - ($6K)</t>
  </si>
  <si>
    <t>Renewal of Public Service Announcements Initiative Continuation from J-48-24</t>
  </si>
  <si>
    <t xml:space="preserve">K-11-25 </t>
  </si>
  <si>
    <t>District K Annual Community Shred Day - Three locations (parking lots) in District K for all constituents to receive free sensitive documents shredding</t>
  </si>
  <si>
    <t>A-18-25</t>
  </si>
  <si>
    <t>A-19-25</t>
  </si>
  <si>
    <t>A-20-25</t>
  </si>
  <si>
    <t>A-21-25</t>
  </si>
  <si>
    <t>Additional overtime funding for nights and weekends for Project A-3-25</t>
  </si>
  <si>
    <t>SPARK Park - Hollibrook Elementary School, 3602 Hollister, Houston, Texas 77080</t>
  </si>
  <si>
    <t>District A, Spring Branch Management District - field inspector to report quality of life issues to 311</t>
  </si>
  <si>
    <t>B-17-25</t>
  </si>
  <si>
    <t>B-18-25</t>
  </si>
  <si>
    <t>B-19-25</t>
  </si>
  <si>
    <t>B-20-25</t>
  </si>
  <si>
    <t>B-21-25</t>
  </si>
  <si>
    <t>B-22-25</t>
  </si>
  <si>
    <t>B-23-25</t>
  </si>
  <si>
    <t>B-24-25</t>
  </si>
  <si>
    <t>B-25-25</t>
  </si>
  <si>
    <t>B-26-25</t>
  </si>
  <si>
    <t>Improve crosswalk/intersection with traffic light, painting/striping and pedestrian signal/signage - Mesa Dr. at N. Green River Dr. ($24,418.18)</t>
  </si>
  <si>
    <t>Improve crosswalk/intersection with painting/striping, pedestrian signal/signage and school zone traffic signal - Mesa Dr., between HISD Education Learning Center and North Forest High School ($16,391.53)</t>
  </si>
  <si>
    <t>Improve crosswalk/intersection with painting/striping, pedestrian signal/signage and school zone traffic signal - Mesa Dr. at Sterlingshire St. ($11,966.44)</t>
  </si>
  <si>
    <t>Speed Cushions - Kashmere Gardens ($73,000)</t>
  </si>
  <si>
    <t>NTMP Project Herschell 7335-23 ($14,900)</t>
  </si>
  <si>
    <t>NTMP Project Humble Estates 7023-20 ($37,600)</t>
  </si>
  <si>
    <t>Houston ToolBank</t>
  </si>
  <si>
    <t>Improve crosswalk/intersection with painting/striping and pedestrian signal/signage - Mesa Dr. &amp; Laura Koppe ($4,716.61)</t>
  </si>
  <si>
    <t>Selective sidewalk repair - Mesa Dr. from Sterlingshire St. Lake Park Dr. ($238.52)</t>
  </si>
  <si>
    <t>C-30-25</t>
  </si>
  <si>
    <t>C-31-25</t>
  </si>
  <si>
    <t>C-32-25</t>
  </si>
  <si>
    <t>C-33-25</t>
  </si>
  <si>
    <t>C-34-25</t>
  </si>
  <si>
    <t xml:space="preserve">SPARK Park - Waltrip High School </t>
  </si>
  <si>
    <t xml:space="preserve">Freedmen's Town Visitor Center </t>
  </si>
  <si>
    <t>SPARK Park - Sinclair Elementary</t>
  </si>
  <si>
    <t>LULAC Council 60 Clubhouse</t>
  </si>
  <si>
    <t>PD</t>
  </si>
  <si>
    <t>GSD</t>
  </si>
  <si>
    <t>African American History Research Center at Gregory School</t>
  </si>
  <si>
    <t>D-18-25</t>
  </si>
  <si>
    <t>D-19-25</t>
  </si>
  <si>
    <t>D-20-25</t>
  </si>
  <si>
    <t>D-21-25</t>
  </si>
  <si>
    <t>D-22-25</t>
  </si>
  <si>
    <t>SPARK Park - Lockhart Elementary</t>
  </si>
  <si>
    <t>Minor curb changes - Ardmore Street Bridge @ South MacGregor ($16k)</t>
  </si>
  <si>
    <t>NTMP - 7312-23 Brookhaven ($9,800)</t>
  </si>
  <si>
    <t>NTMP - 6902-19 Edgebrook Park ($24,900)</t>
  </si>
  <si>
    <t>E-30-25</t>
  </si>
  <si>
    <t>E-31-25</t>
  </si>
  <si>
    <t>E-32-25</t>
  </si>
  <si>
    <t>Overlay of Beresford St from Halifax St to Louisville St ($60k)</t>
  </si>
  <si>
    <t>Remove/replace sidewalk along Space Center Blvd from El Dorado Blvd to Pearhaven Dr ($6,375)</t>
  </si>
  <si>
    <t>Overlay of Beresford St from Halifax St to Louisville St</t>
  </si>
  <si>
    <t>F-24-25</t>
  </si>
  <si>
    <t>H-37-25</t>
  </si>
  <si>
    <t>H-38-25</t>
  </si>
  <si>
    <t>H-39-25</t>
  </si>
  <si>
    <t>H-40-25</t>
  </si>
  <si>
    <t>H-41-25</t>
  </si>
  <si>
    <t>H-42-25</t>
  </si>
  <si>
    <t>H-43-25</t>
  </si>
  <si>
    <t>H-44-25</t>
  </si>
  <si>
    <t>H-45-25</t>
  </si>
  <si>
    <t>H-46-25</t>
  </si>
  <si>
    <t>H-47-25</t>
  </si>
  <si>
    <t>H-48-25</t>
  </si>
  <si>
    <t>H-49-25</t>
  </si>
  <si>
    <t>Repairing the intersection &amp; striping @ Clark &amp; Cooper Intersection - IssueID01321H ($38,670)</t>
  </si>
  <si>
    <t>Repaint crosswalk &amp; Pavement Marking @ Witcher &amp; Luna Intersection - IssueID01351H ($2,000)</t>
  </si>
  <si>
    <t>FLOCK Camera Annual Cost</t>
  </si>
  <si>
    <t>Market and Cress Intersection: Repaint crosswalk Market &amp; East Freeway Intersection: Repaint all street crossings Gazin &amp; Araphoe Intersection ($21,786)</t>
  </si>
  <si>
    <t>Henry and Common Intersection: Repaint crosswalks of the intersection Henry and Tackleberry Intersection ($36,159.50)</t>
  </si>
  <si>
    <t>Language Access Coordinator</t>
  </si>
  <si>
    <t>Remove/Replace Sidewalk - Anson Jones USPS Postal Facility, 634 W. Cavalcade St., Houston, TX 77009 ($23,265)</t>
  </si>
  <si>
    <t>HPD North Command Overtime funds for District H Patrol</t>
  </si>
  <si>
    <t>Issue ID IssueID01261H - Remove/Replace Sidewalk along Super Street between Garrow Street and Canal Street ($20,700)</t>
  </si>
  <si>
    <t>Issue ID IssueID01261H- Remove/Replace Sidewalk on Cottage Street from the Feeder Road to the end of Trimble St. ($20,550)</t>
  </si>
  <si>
    <t>Central Division Overtime</t>
  </si>
  <si>
    <t>Cell phone for District H HOT team</t>
  </si>
  <si>
    <t>HPD bike overtime program during lunch hours (10am to 3pm) for visibility and deterrence</t>
  </si>
  <si>
    <t>I-10-25</t>
  </si>
  <si>
    <t>I-11-25</t>
  </si>
  <si>
    <t>I-12-25</t>
  </si>
  <si>
    <t>I-13-25</t>
  </si>
  <si>
    <t>I-14-25</t>
  </si>
  <si>
    <t>Idylwood II - NTMP ($19.9k)</t>
  </si>
  <si>
    <t xml:space="preserve">Flock Camera Balance </t>
  </si>
  <si>
    <t>Sidewalk Repair - Thurow St - Evergreen/Woodridge ($125,800)</t>
  </si>
  <si>
    <t>Sidewalk Repair - Rust St. - Altic/Dumble ($27,825)</t>
  </si>
  <si>
    <t xml:space="preserve">City Connections Program </t>
  </si>
  <si>
    <t>J-31-25</t>
  </si>
  <si>
    <t>J-32-25</t>
  </si>
  <si>
    <t>J-33-25</t>
  </si>
  <si>
    <t>J-34-25</t>
  </si>
  <si>
    <t>J-35-25</t>
  </si>
  <si>
    <t>J-36-25</t>
  </si>
  <si>
    <t>J-37-25</t>
  </si>
  <si>
    <t>J-38-25</t>
  </si>
  <si>
    <t>Renewal: To continue our private trash initiative with a new concept for an ad hoc service model</t>
  </si>
  <si>
    <t xml:space="preserve">Renewal for the Beautification Team J-44-24 </t>
  </si>
  <si>
    <t>Renewal: Good Neighbor Program Original was J-45-24.</t>
  </si>
  <si>
    <t>Gulfton Citizen's Advisory Council (GCAC) regarding domestic violence</t>
  </si>
  <si>
    <t>There is a historical plat of land that encompasses a church and cemetery where slaves were buried.</t>
  </si>
  <si>
    <t>A previous CDSF request for the construction of a gateway at a historically recognized site where slaves were buried will be the medium for a mural to tell their story of freedom.</t>
  </si>
  <si>
    <t>Fade To Black Arts Festival - June 8-14, 2025</t>
  </si>
  <si>
    <t>ALMAAHH</t>
  </si>
  <si>
    <t>K-12-25</t>
  </si>
  <si>
    <t>K-13-25</t>
  </si>
  <si>
    <t>K-14-25</t>
  </si>
  <si>
    <t>K-15-25</t>
  </si>
  <si>
    <t>K-16-25</t>
  </si>
  <si>
    <t>Sponsor South Houston Concerned annual fundraiser banquet</t>
  </si>
  <si>
    <t>SPARK Park - Almeda Elementary School</t>
  </si>
  <si>
    <t>DISTRICT K TOWNWOOD PARK TEMPORARY WINTER HELP - To provide temporary winter staff at the Townwood Park Center</t>
  </si>
  <si>
    <t>Constant Contact Annual Billing</t>
  </si>
  <si>
    <t>CASE for Kids - McAuliffe Middle School, Billy Reagan K-8 Educational Center, Willowridge High School,  Madison High School</t>
  </si>
  <si>
    <t>A-22-25</t>
  </si>
  <si>
    <t>A-23-25</t>
  </si>
  <si>
    <t>A-24-25</t>
  </si>
  <si>
    <t>A-25-25</t>
  </si>
  <si>
    <t>Additional OT funding - Northwest Division</t>
  </si>
  <si>
    <t>Good neighbor program that assists seniors and veterans mow their property</t>
  </si>
  <si>
    <t>ATV vehicle to be used to patrol off-road locations such as trails in District A. Previously approved project, A-11-24</t>
  </si>
  <si>
    <t xml:space="preserve">ALMAAHH fund usein advancement of a Latino Museum of Cultural &amp; Visual Arts Complex &amp; Archives in Houston </t>
  </si>
  <si>
    <t>B-27-25</t>
  </si>
  <si>
    <t>Houston Toolbank</t>
  </si>
  <si>
    <t>C-35-25</t>
  </si>
  <si>
    <t>C-36-25</t>
  </si>
  <si>
    <t>C-37-25</t>
  </si>
  <si>
    <t>C-38-25</t>
  </si>
  <si>
    <t>Houston Area Women Center - Mother's Day Event</t>
  </si>
  <si>
    <t>TBD</t>
  </si>
  <si>
    <t>Working with MetroHouston to provide funding for bus shelter improvements and shelter installation</t>
  </si>
  <si>
    <t>Installation of bike racks at various locations</t>
  </si>
  <si>
    <t>Council Member Kamin is proposing a $15,000 grant to the Houston Area Women’s Center (HAWC) to support the critical services they provide (24/7 crisis hotline, enhance operations at their residential facility, and support programming and activities for clients receiving care at the center)</t>
  </si>
  <si>
    <t>E-33-25</t>
  </si>
  <si>
    <t>Illegal Dog Dumping signs - Kingwood Drive &amp; Sweetstem Drive Right-of-Way</t>
  </si>
  <si>
    <t>F-25-25</t>
  </si>
  <si>
    <t>F-26-25</t>
  </si>
  <si>
    <t>OBO</t>
  </si>
  <si>
    <t xml:space="preserve">Future Founders Initiative Summer Youth Enteprenuership </t>
  </si>
  <si>
    <t>Air Quality Monitoring Initiative - This project will install 3 air monitors across District F to measure air quality near concrete mixing plants</t>
  </si>
  <si>
    <t>Panel Replacements - Wellington Park ($461,200)</t>
  </si>
  <si>
    <t>G-37-25</t>
  </si>
  <si>
    <t>G-38-25</t>
  </si>
  <si>
    <t>G-39-25</t>
  </si>
  <si>
    <t>G-40-25</t>
  </si>
  <si>
    <t>G-41-25</t>
  </si>
  <si>
    <t>G-42-25</t>
  </si>
  <si>
    <t>G-43-25</t>
  </si>
  <si>
    <t>G-44-25</t>
  </si>
  <si>
    <t>HPD Westside Patrol DRT - Pens and refrigerator magnets to distribute at community events which will have Westside Patrol's contact information</t>
  </si>
  <si>
    <t>Memorial Drive and Dairy Ashford - IssueID02431G: Install rip-rap on Memorial medians similar to what is on the medians at the same intersection on the Dairy Ashford medians</t>
  </si>
  <si>
    <t>HPD Westside Patrol - Overtime patrols around the Briar Forest/Wilcrest intersection</t>
  </si>
  <si>
    <t>Crosswalk and signage installation - Brittmoore and Rummel Creek</t>
  </si>
  <si>
    <t>Panel Replacements - Big Hollow Lane (in between Lakeside Forest and Riverview)</t>
  </si>
  <si>
    <t>H-50-25</t>
  </si>
  <si>
    <t>H-51-25</t>
  </si>
  <si>
    <t>H-52-25</t>
  </si>
  <si>
    <t>H-53-25</t>
  </si>
  <si>
    <t>H-54-25</t>
  </si>
  <si>
    <t>H-55-25</t>
  </si>
  <si>
    <t>H-56-25</t>
  </si>
  <si>
    <t>H-57-25</t>
  </si>
  <si>
    <t>H-58-25</t>
  </si>
  <si>
    <t>H-59-25</t>
  </si>
  <si>
    <t>H-60-25</t>
  </si>
  <si>
    <t>H-61-25</t>
  </si>
  <si>
    <t>H-62-25</t>
  </si>
  <si>
    <t>H-63-25</t>
  </si>
  <si>
    <t>H-64-25</t>
  </si>
  <si>
    <t>H-65-25</t>
  </si>
  <si>
    <t>A-26-25</t>
  </si>
  <si>
    <t>B-28-25</t>
  </si>
  <si>
    <t>C-39-25</t>
  </si>
  <si>
    <t>C-40-25</t>
  </si>
  <si>
    <t>C-41-25</t>
  </si>
  <si>
    <t>C-42-25</t>
  </si>
  <si>
    <t>C-43-25</t>
  </si>
  <si>
    <t>C-44-25</t>
  </si>
  <si>
    <t>C-45-25</t>
  </si>
  <si>
    <t>C-46-25</t>
  </si>
  <si>
    <t>C-47-25</t>
  </si>
  <si>
    <t>D-23-25</t>
  </si>
  <si>
    <t>E-34-25</t>
  </si>
  <si>
    <t>E-35-25</t>
  </si>
  <si>
    <t>G-45-25</t>
  </si>
  <si>
    <t>G-46-25</t>
  </si>
  <si>
    <t>G-47-25</t>
  </si>
  <si>
    <t>H-66-25</t>
  </si>
  <si>
    <t>I-15-25</t>
  </si>
  <si>
    <t>I-16-25</t>
  </si>
  <si>
    <t>I-17-25</t>
  </si>
  <si>
    <t>I-18-25</t>
  </si>
  <si>
    <t>I-19-25</t>
  </si>
  <si>
    <t>I-20-25</t>
  </si>
  <si>
    <t>I-21-25</t>
  </si>
  <si>
    <t>I-22-25</t>
  </si>
  <si>
    <t>I-23-25</t>
  </si>
  <si>
    <t>J-39-25</t>
  </si>
  <si>
    <t>J-40-25</t>
  </si>
  <si>
    <t>J-41-25</t>
  </si>
  <si>
    <t>J-42-25</t>
  </si>
  <si>
    <t>J-43-25</t>
  </si>
  <si>
    <t>J-44-25</t>
  </si>
  <si>
    <t>K-17-25</t>
  </si>
  <si>
    <t>K-18-25</t>
  </si>
  <si>
    <t>K-19-25</t>
  </si>
  <si>
    <t>K-20-25</t>
  </si>
  <si>
    <t>K-21-25</t>
  </si>
  <si>
    <t>K-22-25</t>
  </si>
  <si>
    <t>K-23-25</t>
  </si>
  <si>
    <t>K-24-25</t>
  </si>
  <si>
    <t>K-25-25</t>
  </si>
  <si>
    <t>K-26-25</t>
  </si>
  <si>
    <t>K-27-25</t>
  </si>
  <si>
    <t>K-28-25</t>
  </si>
  <si>
    <t>K-29-25</t>
  </si>
  <si>
    <t>K-30-25</t>
  </si>
  <si>
    <t>K-31-25</t>
  </si>
  <si>
    <t>A-27-25</t>
  </si>
  <si>
    <t>A-28-25</t>
  </si>
  <si>
    <t xml:space="preserve">Asbestos testing for demolition @ 10243 Emnora </t>
  </si>
  <si>
    <t>Metro CDSF Allocations: • Clanton panel replacement- $184,000 • Locations TBD for panel replacements in District A- $316,000 Total - ($500,000)</t>
  </si>
  <si>
    <t>NTMP- 6414-14 - Bayou Woods  (Paid via A-29-23) ($0)</t>
  </si>
  <si>
    <t>B-29-25</t>
  </si>
  <si>
    <t>B-30-25</t>
  </si>
  <si>
    <t>B-31-25</t>
  </si>
  <si>
    <t>B-32-25</t>
  </si>
  <si>
    <t>B-33-25</t>
  </si>
  <si>
    <t>B-34-25</t>
  </si>
  <si>
    <t>B-35-25</t>
  </si>
  <si>
    <t>B-36-25</t>
  </si>
  <si>
    <t>B-37-25</t>
  </si>
  <si>
    <t>B-38-25</t>
  </si>
  <si>
    <t>B-39-25</t>
  </si>
  <si>
    <t xml:space="preserve">Replacement of shade net and installation - Bordersville Park, 19622 Carver Ave. </t>
  </si>
  <si>
    <t>$10,000 grant to Super neighborhoods</t>
  </si>
  <si>
    <t>7136-21 Autumn Place - bordered by Weaver, Hirsch, Lockwood and Laura Koppe - Speed cushions ($30,800)</t>
  </si>
  <si>
    <t>North Plaza 6521-15, Phase D - Speed cushions ($63,179)</t>
  </si>
  <si>
    <t xml:space="preserve">                                                                                                                              To help organizations provide services to the children of District B  ($17,000)</t>
  </si>
  <si>
    <t>Canceled by Mary 6/12.</t>
  </si>
  <si>
    <t>Trinity Gardens, bounded by Lockwood Dr, Bennington St, Glass St, and E. Crosstimbers St. NTMP Project 7117-21 - Public Safety</t>
  </si>
  <si>
    <t>Lakewood 6312-13 Phase 1  NTMP - Public Safety ($56,940)</t>
  </si>
  <si>
    <t>Pleasantville 7425-24 Phase 1 NTMP - Public Saftey ($56,640)</t>
  </si>
  <si>
    <t>Fifth Ward III 6733-17, phase 4 NTMP - Public Saftey ($36,720)</t>
  </si>
  <si>
    <t>Rosewood and Lakewood Parks NTMP - Portable Restrooms ($5,760)</t>
  </si>
  <si>
    <t>Funds will be added to an existing contract with Collective Action for Youth ($163,562.84).</t>
  </si>
  <si>
    <t>Northwood Manor II, Phase 1 Speed Coushions - Public Safety ($54,533)</t>
  </si>
  <si>
    <t>Metropolitan Multi-Service Center (City Facility)</t>
  </si>
  <si>
    <t xml:space="preserve">Various Locations in District C CM Kamin would like to use CDSF Operating Funds to upsize inlets and provide drainage improvements </t>
  </si>
  <si>
    <t>Various locations in the City of Houston A grant agreement with the Houston Parks Board to support various public improvements</t>
  </si>
  <si>
    <t xml:space="preserve"> Various locations in the City of Houston A grant agreement with the Houston Parks Board to support various public improvements for parks, trail, greenspaces and access to those amenities as determined by Council Member Kamin in partnership with the HPB </t>
  </si>
  <si>
    <t>McReynolds Middle School Spark Park Upgrades to the current Spark Park</t>
  </si>
  <si>
    <t xml:space="preserve">BARC adoption event for District H constituents. Council Member Castillo will cover the costs of adoptions for dogs, puppies, and cats and kittens 100% </t>
  </si>
  <si>
    <t>re-SPARK project, ordering today a new 35’ long x 4’ wide truss bridge, cutting down some dead trees, new play equipment, trash cans, picnic tables, and repair of artwork and pavilion.</t>
  </si>
  <si>
    <t>Rebuild the walking trail and connect it to the Highlawn St. entrance.</t>
  </si>
  <si>
    <t xml:space="preserve">Rain barrels to be given away to District H constituents as a part of a tree planting event in October. </t>
  </si>
  <si>
    <t>Costs for Off Duty Officers for a movie night series at Moody Park in partnership with the park's Friends Group.</t>
  </si>
  <si>
    <t>requests approval to use CDSF dollars for MailChimp’s SMS text messaging service to send emergency alerts and critical updates to residents</t>
  </si>
  <si>
    <t xml:space="preserve">Speed bumps for neighborhood safety </t>
  </si>
  <si>
    <t xml:space="preserve">spay/neuter services for district </t>
  </si>
  <si>
    <t>various improvements/rapairs to park</t>
  </si>
  <si>
    <t>various improvements and repairs at park</t>
  </si>
  <si>
    <t>replace bleachers/benches, gravel surface</t>
  </si>
  <si>
    <t>Make repairs to raccoon damage on 2nd floor</t>
  </si>
  <si>
    <t>TIRZ 1 Project: Reconstruction for the Bering Ditch $75K</t>
  </si>
  <si>
    <t>Intersection improvements for Gessner and Harwin.  Total - $75,000: METRO - $72,744.75; Fund 4515 - $2,255.25</t>
  </si>
  <si>
    <t>The concrete panel is in dire need of repair; it looks like the panel will fall</t>
  </si>
  <si>
    <t>Concrete panel replacement at Heatherbrook Dr. at Amble Ln.</t>
  </si>
  <si>
    <t>Sidewalk replacement along 11000 South Post Oak Rd. at South Willow Dr.</t>
  </si>
  <si>
    <t xml:space="preserve">South Post Oak Rd. between Kingfisher Dr. and Stillbrooke Dr. </t>
  </si>
  <si>
    <t xml:space="preserve">Annual support of the Texas Black Expo in the amount of $5,000.00. The Texas Black Expo assists aspiring, new and current business owners to become successful though financial education, business plan development and resources and organizational formation. </t>
  </si>
  <si>
    <t>100 Crime Stoppers No Illegal Dumping Signs</t>
  </si>
  <si>
    <t>Concrete panel replacement along 13800 to 14110 South Post Oak Rd.</t>
  </si>
  <si>
    <t xml:space="preserve">Concrete panel replacement at Croquet Lane at St. James Place </t>
  </si>
  <si>
    <t xml:space="preserve">Department of Neighborhood Good Neighbor Program in District K </t>
  </si>
  <si>
    <t xml:space="preserve"> INSTALL a Rectangular Rapid Flashing Beacon (RRFB) signal at the intersection</t>
  </si>
  <si>
    <t>ENHANCE AND IMPROVE ENGAGEMENT:</t>
  </si>
  <si>
    <t xml:space="preserve">DISTRICT K: No Illegal Dumping Billboard Signage </t>
  </si>
  <si>
    <t>B-40-25</t>
  </si>
  <si>
    <t>Speed cushions - project to be identified ($17,956.72)</t>
  </si>
  <si>
    <t>C-48-25</t>
  </si>
  <si>
    <t>Improving public HPARD parks in shade structures - various parks in District C</t>
  </si>
  <si>
    <t>Intersection Modification ($120,000)</t>
  </si>
  <si>
    <t xml:space="preserve"> Improving safety and infrastructure 13th &amp; Columbia ($13,000)</t>
  </si>
  <si>
    <t xml:space="preserve"> Various Locations in District C Improving street conditions and safety for Houstonians ($100,000)</t>
  </si>
  <si>
    <t>The specific location is on dead-ends that HPW has evaluated Providing intersection modification for safety as discussed with HPW ($167,000)</t>
  </si>
  <si>
    <t>Sidewalks, Intersection Modifications &amp; Safe Crossings - various locations ($100,000)</t>
  </si>
  <si>
    <t>Project Title: Renwick Trail Precinct 4 Partnership CM Kamin with input from HPW submitted an application for Harris County Precinct 4's Call for Partnership Projects. The application proposed a feasibility study for mobility improvements and other measures for a Renwick Trail. Precinct 4 will match the remaining costs</t>
  </si>
  <si>
    <t>D-24-25</t>
  </si>
  <si>
    <t>D-25-25</t>
  </si>
  <si>
    <t>D-26-25</t>
  </si>
  <si>
    <t>D-27-25</t>
  </si>
  <si>
    <t>D-28-25</t>
  </si>
  <si>
    <t>D-29-25</t>
  </si>
  <si>
    <t>D-30-25</t>
  </si>
  <si>
    <t>Cleburne and Caroline Streets - construct and repair sidewalks</t>
  </si>
  <si>
    <t>Infrastructure improvements at and around Sims Bayou Park ($150,000)</t>
  </si>
  <si>
    <t>Within the Greater Southeast Management District, focused on corridors that connect to Brays Bayou and MacGregor Park ($149,000)</t>
  </si>
  <si>
    <t>Holman Street, between Emancipation Avenue and the Columbia Tap Trail - design and construction of new sidewalks ($150,000)</t>
  </si>
  <si>
    <t>Emancipation Park - expanded community programming at Emancipation Park, operated in partnership with the Emancipation Conservancy</t>
  </si>
  <si>
    <t>Gulfgate Safe Routes to School (SRTS) Project</t>
  </si>
  <si>
    <t>The Shape Community Center Project - “Month of Service” campaign</t>
  </si>
  <si>
    <t>Purchase of a grapple truck</t>
  </si>
  <si>
    <t>E-36-25</t>
  </si>
  <si>
    <t>Kingwood Drive at Woodland Hills - remove/replace gutter</t>
  </si>
  <si>
    <t>Sunrise Lake Drive from Space Center Blvd to El Dorado Blvd - removing and disposing of reinforced concrete pavements ($143,285)</t>
  </si>
  <si>
    <t>Near 11802 Drexelbrook - Replace broken street panels near intersection of Warwickshire and Drexelbrook</t>
  </si>
  <si>
    <t>Woodway Drive east of the intersection with Fountain View - Replace sidewalk damaged by tree roots</t>
  </si>
  <si>
    <t>SPARK Park - Wilchester Elementary (13618 St. Mary's Lane)</t>
  </si>
  <si>
    <t>Willowick/Meadow Lake Intersection - Replace street panel and sidewalk ramps without damaging the historic blue tiles on the curb ($22,600)</t>
  </si>
  <si>
    <t>Concrete street panel replacements - Night Star Lane (in between Rincon and Brandy Wyne) ($75,000)</t>
  </si>
  <si>
    <t>Panel Replacements - Intersection of Ashford Hollow and Whittington ($85,000)</t>
  </si>
  <si>
    <t>H-67-25</t>
  </si>
  <si>
    <t>Remove/Replace Sidewalk, specifically adding an ADA ramp on four corners. CDSF request Issue ID 1421 ($18,064)</t>
  </si>
  <si>
    <t>Croyden Park Fix the sidewalk that connects the parking lot to the park($15,000)</t>
  </si>
  <si>
    <t xml:space="preserve">                                                                                                                                                                 Sections of the sidewalk on McGallion Rd in front of KIPP ($30,000)</t>
  </si>
  <si>
    <t xml:space="preserve"> Remove/Replace Sidewalk - Sidewalk section in front of James D. Burrus Elementary on Bacchus ($6,750)</t>
  </si>
  <si>
    <t>913 Berry Rd. Remove/Replace Sidewalk. sidewalk has buckled ($3,375)</t>
  </si>
  <si>
    <t>Henry and Common Intersection Henry and Tackleberry Intersection Common and Noble Intersection Repaint crosswalks ($177,000)</t>
  </si>
  <si>
    <t xml:space="preserve">Evely, Cochran Intersection Robertson &amp; Weiss Intersection Irvington &amp; Frawley Intersection Evelyn, Robertson Intersection Repaint crosswalks ($9,460) </t>
  </si>
  <si>
    <t>Sidney &amp; Engelke Repaint all 3 crosswalk ($9,600)</t>
  </si>
  <si>
    <t>Cavalcade &amp; Sherman Intersection Cavalcade &amp; Fulton Intersection Pavement Marking, repaint crosswalks ($21,000)</t>
  </si>
  <si>
    <t>I-24-25</t>
  </si>
  <si>
    <t>I-25-25</t>
  </si>
  <si>
    <t>I-26-25</t>
  </si>
  <si>
    <t>I-27-25</t>
  </si>
  <si>
    <t>Bonner - Sidewalk repair/replace</t>
  </si>
  <si>
    <t>Winkler - Sidewalk repair/replace</t>
  </si>
  <si>
    <t>Harbrook - Sidewalk repair/replace</t>
  </si>
  <si>
    <t xml:space="preserve">Altic St. Polk to Harrisburg Remove three speed bumps and replace with cushion </t>
  </si>
  <si>
    <t>Speed bumps for neighborhood safety ($50,475)</t>
  </si>
  <si>
    <t>Remove and replace the sidewalk and curb on both sides ($92,200)</t>
  </si>
  <si>
    <t>Kernel St. from Flowers to Redwood - Remove and replace the sidewalk and curb on both sides</t>
  </si>
  <si>
    <t>Braeburn Valley and Bissonnet - Panel Replacement ($15,834)</t>
  </si>
  <si>
    <t>Town Park Drive - implementation of signage and rock spacers along the proposed section of ROW ($27K)</t>
  </si>
  <si>
    <t>P.E.A.C.E Training Program</t>
  </si>
  <si>
    <t>Twenty-Five additional Flock LPR cameras</t>
  </si>
  <si>
    <t>Intersection Modifications - implementation of a high visibility crosswalk, signage and RRFB ($40,196.25)</t>
  </si>
  <si>
    <t xml:space="preserve">Youth Programming at Mufasa's Pride </t>
  </si>
  <si>
    <t>World Youth Foundation Youth Programming</t>
  </si>
  <si>
    <t>13500 blocks of Nia Place, Faith Place in the Corinthian Pointe community ($378,594)</t>
  </si>
  <si>
    <t>FY2025 OPERATING BUDGET</t>
  </si>
  <si>
    <t>FY2024 ROLLOVER</t>
  </si>
  <si>
    <t>TOTAL FY2025 BUDGET</t>
  </si>
  <si>
    <t xml:space="preserve">Quiet Zone - Little York and Wayside </t>
  </si>
  <si>
    <t>H-44-24</t>
  </si>
  <si>
    <t>Details for Sum of Max Spend - District: H</t>
  </si>
  <si>
    <t>Settegast Park - Restriping the tennis court - $30,000.00 - Repaint the parking lot car stripes - $5,000.00</t>
  </si>
  <si>
    <t>Houston Tool Bank (C-36-23)</t>
  </si>
  <si>
    <t>Title</t>
  </si>
  <si>
    <t>METRO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</si>
</sst>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44" formatCode="_(&quot;$&quot;* #,##0.00_);_(&quot;$&quot;* \(#,##0.00\);_(&quot;$&quot;* &quot;-&quot;??_);_(@_)"/>
    <numFmt numFmtId="164" formatCode="_(* #,##0_);_(* \(#,##0\);_(* &quot;-&quot;??_);_(@_)"/>
    <numFmt numFmtId="165" formatCode="&quot;$&quot;#,##0"/>
  </numFmts>
  <fonts count="25" x14ac:knownFonts="1">
    <font>
      <sz val="11"/>
      <color theme="1"/>
      <name val="Calibri"/>
      <family val="2"/>
      <scheme val="minor"/>
    </font>
    <font>
      <sz val="11"/>
      <name val="Calibri"/>
      <family val="2"/>
      <scheme val="minor"/>
    </font>
    <font>
      <b/>
      <sz val="11"/>
      <name val="Calibri"/>
      <family val="2"/>
      <scheme val="minor"/>
    </font>
    <font>
      <b/>
      <sz val="11"/>
      <color theme="0"/>
      <name val="Calibri"/>
      <family val="2"/>
      <scheme val="minor"/>
    </font>
    <font>
      <sz val="11"/>
      <color theme="0"/>
      <name val="Calibri"/>
      <family val="2"/>
      <scheme val="minor"/>
    </font>
    <font>
      <b/>
      <sz val="11"/>
      <color theme="1"/>
      <name val="Calibri"/>
      <family val="2"/>
      <scheme val="minor"/>
    </font>
    <font>
      <sz val="11"/>
      <color theme="1"/>
      <name val="Calibri"/>
      <family val="2"/>
    </font>
    <font>
      <sz val="18"/>
      <color theme="0"/>
      <name val="Calibri"/>
      <family val="2"/>
      <scheme val="minor"/>
    </font>
    <font>
      <sz val="8"/>
      <name val="Calibri"/>
      <family val="2"/>
      <scheme val="minor"/>
    </font>
    <font>
      <sz val="11"/>
      <color rgb="FF000000"/>
      <name val="Calibri"/>
      <family val="2"/>
      <scheme val="minor"/>
    </font>
    <font>
      <b/>
      <sz val="11"/>
      <color theme="1"/>
      <name val="Calibri"/>
      <family val="2"/>
    </font>
    <font>
      <sz val="11"/>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
      <b/>
      <sz val="18"/>
      <color theme="3"/>
      <name val="Cambria"/>
      <family val="2"/>
      <scheme val="major"/>
    </font>
    <font>
      <sz val="11"/>
      <color rgb="FF9C6500"/>
      <name val="Calibri"/>
      <family val="2"/>
      <scheme val="minor"/>
    </font>
  </fonts>
  <fills count="47">
    <fill>
      <patternFill patternType="none"/>
    </fill>
    <fill>
      <patternFill patternType="gray125"/>
    </fill>
    <fill>
      <patternFill patternType="solid">
        <fgColor theme="5" tint="-0.24994659260841701"/>
        <bgColor indexed="64"/>
      </patternFill>
    </fill>
    <fill>
      <patternFill patternType="solid">
        <fgColor theme="5" tint="-0.249977111117893"/>
        <bgColor indexed="64"/>
      </patternFill>
    </fill>
    <fill>
      <patternFill patternType="solid">
        <fgColor rgb="FF92D050"/>
        <bgColor indexed="64"/>
      </patternFill>
    </fill>
    <fill>
      <patternFill patternType="solid">
        <fgColor rgb="FFFF0000"/>
        <bgColor indexed="64"/>
      </patternFill>
    </fill>
    <fill>
      <patternFill patternType="solid">
        <fgColor rgb="FF00B050"/>
        <bgColor indexed="64"/>
      </patternFill>
    </fill>
    <fill>
      <patternFill patternType="solid">
        <fgColor rgb="FFFFC000"/>
        <bgColor indexed="64"/>
      </patternFill>
    </fill>
    <fill>
      <patternFill patternType="solid">
        <fgColor rgb="FF00B0F0"/>
        <bgColor indexed="64"/>
      </patternFill>
    </fill>
    <fill>
      <patternFill patternType="solid">
        <fgColor theme="7" tint="0.399975585192419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5050"/>
        <bgColor indexed="64"/>
      </patternFill>
    </fill>
    <fill>
      <gradientFill degree="90">
        <stop position="0">
          <color rgb="FFFFC000"/>
        </stop>
        <stop position="1">
          <color rgb="FF00B0F0"/>
        </stop>
      </gradientFill>
    </fill>
    <fill>
      <patternFill patternType="solid">
        <fgColor rgb="FFFFC000"/>
        <bgColor auto="1"/>
      </patternFill>
    </fill>
    <fill>
      <patternFill patternType="solid">
        <fgColor rgb="FF92D050"/>
        <bgColor auto="1"/>
      </patternFill>
    </fill>
    <fill>
      <patternFill patternType="solid">
        <fgColor rgb="FFFF5050"/>
        <bgColor auto="1"/>
      </patternFill>
    </fill>
    <fill>
      <patternFill patternType="solid">
        <fgColor rgb="FF00B0F0"/>
        <bgColor auto="1"/>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top/>
      <bottom style="thin">
        <color auto="1"/>
      </bottom>
      <diagonal/>
    </border>
    <border>
      <left/>
      <right/>
      <top style="thin">
        <color auto="1"/>
      </top>
      <bottom style="double">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6">
    <xf numFmtId="0" fontId="0" fillId="0" borderId="0"/>
    <xf numFmtId="0" fontId="12" fillId="0" borderId="8" applyNumberFormat="0" applyFill="0" applyAlignment="0" applyProtection="0"/>
    <xf numFmtId="0" fontId="13" fillId="0" borderId="9" applyNumberFormat="0" applyFill="0" applyAlignment="0" applyProtection="0"/>
    <xf numFmtId="0" fontId="14" fillId="0" borderId="10" applyNumberFormat="0" applyFill="0" applyAlignment="0" applyProtection="0"/>
    <xf numFmtId="0" fontId="14" fillId="0" borderId="0" applyNumberFormat="0" applyFill="0" applyBorder="0" applyAlignment="0" applyProtection="0"/>
    <xf numFmtId="0" fontId="15" fillId="10" borderId="0" applyNumberFormat="0" applyBorder="0" applyAlignment="0" applyProtection="0"/>
    <xf numFmtId="0" fontId="16" fillId="11" borderId="0" applyNumberFormat="0" applyBorder="0" applyAlignment="0" applyProtection="0"/>
    <xf numFmtId="0" fontId="17" fillId="13" borderId="11" applyNumberFormat="0" applyAlignment="0" applyProtection="0"/>
    <xf numFmtId="0" fontId="18" fillId="14" borderId="12" applyNumberFormat="0" applyAlignment="0" applyProtection="0"/>
    <xf numFmtId="0" fontId="19" fillId="14" borderId="11" applyNumberFormat="0" applyAlignment="0" applyProtection="0"/>
    <xf numFmtId="0" fontId="20" fillId="0" borderId="13" applyNumberFormat="0" applyFill="0" applyAlignment="0" applyProtection="0"/>
    <xf numFmtId="0" fontId="3" fillId="15" borderId="14" applyNumberFormat="0" applyAlignment="0" applyProtection="0"/>
    <xf numFmtId="0" fontId="21" fillId="0" borderId="0" applyNumberFormat="0" applyFill="0" applyBorder="0" applyAlignment="0" applyProtection="0"/>
    <xf numFmtId="0" fontId="11" fillId="16" borderId="15" applyNumberFormat="0" applyFont="0" applyAlignment="0" applyProtection="0"/>
    <xf numFmtId="0" fontId="22" fillId="0" borderId="0" applyNumberFormat="0" applyFill="0" applyBorder="0" applyAlignment="0" applyProtection="0"/>
    <xf numFmtId="0" fontId="5" fillId="0" borderId="16" applyNumberFormat="0" applyFill="0" applyAlignment="0" applyProtection="0"/>
    <xf numFmtId="0" fontId="4" fillId="17" borderId="0" applyNumberFormat="0" applyBorder="0" applyAlignment="0" applyProtection="0"/>
    <xf numFmtId="0" fontId="11" fillId="18" borderId="0" applyNumberFormat="0" applyBorder="0" applyAlignment="0" applyProtection="0"/>
    <xf numFmtId="0" fontId="11" fillId="19" borderId="0" applyNumberFormat="0" applyBorder="0" applyAlignment="0" applyProtection="0"/>
    <xf numFmtId="0" fontId="4" fillId="21" borderId="0" applyNumberFormat="0" applyBorder="0" applyAlignment="0" applyProtection="0"/>
    <xf numFmtId="0" fontId="11" fillId="22" borderId="0" applyNumberFormat="0" applyBorder="0" applyAlignment="0" applyProtection="0"/>
    <xf numFmtId="0" fontId="11" fillId="23" borderId="0" applyNumberFormat="0" applyBorder="0" applyAlignment="0" applyProtection="0"/>
    <xf numFmtId="0" fontId="4" fillId="25" borderId="0" applyNumberFormat="0" applyBorder="0" applyAlignment="0" applyProtection="0"/>
    <xf numFmtId="0" fontId="11" fillId="26" borderId="0" applyNumberFormat="0" applyBorder="0" applyAlignment="0" applyProtection="0"/>
    <xf numFmtId="0" fontId="11" fillId="27" borderId="0" applyNumberFormat="0" applyBorder="0" applyAlignment="0" applyProtection="0"/>
    <xf numFmtId="0" fontId="4" fillId="29" borderId="0" applyNumberFormat="0" applyBorder="0" applyAlignment="0" applyProtection="0"/>
    <xf numFmtId="0" fontId="11" fillId="30" borderId="0" applyNumberFormat="0" applyBorder="0" applyAlignment="0" applyProtection="0"/>
    <xf numFmtId="0" fontId="11" fillId="31" borderId="0" applyNumberFormat="0" applyBorder="0" applyAlignment="0" applyProtection="0"/>
    <xf numFmtId="0" fontId="4" fillId="33" borderId="0" applyNumberFormat="0" applyBorder="0" applyAlignment="0" applyProtection="0"/>
    <xf numFmtId="0" fontId="11" fillId="34" borderId="0" applyNumberFormat="0" applyBorder="0" applyAlignment="0" applyProtection="0"/>
    <xf numFmtId="0" fontId="11" fillId="35" borderId="0" applyNumberFormat="0" applyBorder="0" applyAlignment="0" applyProtection="0"/>
    <xf numFmtId="0" fontId="4" fillId="37" borderId="0" applyNumberFormat="0" applyBorder="0" applyAlignment="0" applyProtection="0"/>
    <xf numFmtId="0" fontId="11" fillId="38" borderId="0" applyNumberFormat="0" applyBorder="0" applyAlignment="0" applyProtection="0"/>
    <xf numFmtId="0" fontId="11" fillId="39" borderId="0" applyNumberFormat="0" applyBorder="0" applyAlignment="0" applyProtection="0"/>
    <xf numFmtId="0" fontId="23" fillId="0" borderId="0" applyNumberFormat="0" applyFill="0" applyBorder="0" applyAlignment="0" applyProtection="0"/>
    <xf numFmtId="0" fontId="24" fillId="12" borderId="0" applyNumberFormat="0" applyBorder="0" applyAlignment="0" applyProtection="0"/>
    <xf numFmtId="0" fontId="4" fillId="20" borderId="0" applyNumberFormat="0" applyBorder="0" applyAlignment="0" applyProtection="0"/>
    <xf numFmtId="0" fontId="4" fillId="24" borderId="0" applyNumberFormat="0" applyBorder="0" applyAlignment="0" applyProtection="0"/>
    <xf numFmtId="0" fontId="4" fillId="28" borderId="0" applyNumberFormat="0" applyBorder="0" applyAlignment="0" applyProtection="0"/>
    <xf numFmtId="0" fontId="4" fillId="32" borderId="0" applyNumberFormat="0" applyBorder="0" applyAlignment="0" applyProtection="0"/>
    <xf numFmtId="0" fontId="4" fillId="36" borderId="0" applyNumberFormat="0" applyBorder="0" applyAlignment="0" applyProtection="0"/>
    <xf numFmtId="0" fontId="4" fillId="40" borderId="0" applyNumberFormat="0" applyBorder="0" applyAlignment="0" applyProtection="0"/>
    <xf numFmtId="0" fontId="9" fillId="0" borderId="0"/>
    <xf numFmtId="0" fontId="9" fillId="0" borderId="0"/>
    <xf numFmtId="0" fontId="9" fillId="0" borderId="0"/>
    <xf numFmtId="44" fontId="11" fillId="0" borderId="0" applyFont="0" applyFill="0" applyBorder="0" applyAlignment="0" applyProtection="0"/>
  </cellStyleXfs>
  <cellXfs count="169">
    <xf numFmtId="0" fontId="0" fillId="0" borderId="0" xfId="0"/>
    <xf numFmtId="0" fontId="0" fillId="0" borderId="0" xfId="0" applyAlignment="1">
      <alignment horizontal="right"/>
    </xf>
    <xf numFmtId="0" fontId="0" fillId="2" borderId="0" xfId="0" applyFill="1" applyAlignment="1">
      <alignment horizontal="left"/>
    </xf>
    <xf numFmtId="8" fontId="0" fillId="0" borderId="0" xfId="0" applyNumberFormat="1"/>
    <xf numFmtId="0" fontId="0" fillId="6" borderId="0" xfId="0" applyFill="1" applyAlignment="1">
      <alignment vertical="top"/>
    </xf>
    <xf numFmtId="0" fontId="0" fillId="8" borderId="0" xfId="0" applyFill="1" applyAlignment="1">
      <alignment vertical="top"/>
    </xf>
    <xf numFmtId="0" fontId="0" fillId="7" borderId="0" xfId="0" applyFill="1" applyAlignment="1">
      <alignment vertical="top"/>
    </xf>
    <xf numFmtId="0" fontId="0" fillId="4" borderId="0" xfId="0" applyFill="1" applyAlignment="1">
      <alignment vertical="top"/>
    </xf>
    <xf numFmtId="0" fontId="0" fillId="0" borderId="0" xfId="0" applyAlignment="1">
      <alignment horizontal="center"/>
    </xf>
    <xf numFmtId="38" fontId="0" fillId="0" borderId="0" xfId="0" applyNumberFormat="1"/>
    <xf numFmtId="0" fontId="0" fillId="5" borderId="0" xfId="0" applyFill="1"/>
    <xf numFmtId="0" fontId="0" fillId="9" borderId="0" xfId="0" applyFill="1"/>
    <xf numFmtId="0" fontId="0" fillId="0" borderId="0" xfId="0" applyAlignment="1">
      <alignment vertical="top"/>
    </xf>
    <xf numFmtId="0" fontId="5" fillId="0" borderId="0" xfId="0" applyFont="1" applyAlignment="1">
      <alignment horizontal="left" vertical="top"/>
    </xf>
    <xf numFmtId="0" fontId="2" fillId="0" borderId="0" xfId="0" applyFont="1" applyAlignment="1">
      <alignment horizontal="left" vertical="top"/>
    </xf>
    <xf numFmtId="0" fontId="5" fillId="0" borderId="0" xfId="0" applyFont="1" applyAlignment="1">
      <alignment horizontal="left"/>
    </xf>
    <xf numFmtId="0" fontId="5" fillId="0" borderId="0" xfId="0" applyFont="1" applyAlignment="1">
      <alignment vertical="top"/>
    </xf>
    <xf numFmtId="0" fontId="2" fillId="6" borderId="1" xfId="0" applyFont="1" applyFill="1" applyBorder="1" applyAlignment="1">
      <alignment horizontal="left" vertical="top"/>
    </xf>
    <xf numFmtId="0" fontId="2" fillId="6" borderId="1" xfId="0" applyFont="1" applyFill="1" applyBorder="1" applyAlignment="1">
      <alignment horizontal="center" vertical="top"/>
    </xf>
    <xf numFmtId="8" fontId="2" fillId="6" borderId="1" xfId="0" applyNumberFormat="1" applyFont="1" applyFill="1" applyBorder="1" applyAlignment="1">
      <alignment horizontal="right" vertical="top"/>
    </xf>
    <xf numFmtId="0" fontId="2" fillId="6" borderId="1" xfId="0" applyFont="1" applyFill="1" applyBorder="1" applyAlignment="1">
      <alignment vertical="top" wrapText="1"/>
    </xf>
    <xf numFmtId="0" fontId="5" fillId="6" borderId="1" xfId="0" applyFont="1" applyFill="1" applyBorder="1" applyAlignment="1">
      <alignment horizontal="right" vertical="top" wrapText="1"/>
    </xf>
    <xf numFmtId="3" fontId="2" fillId="6" borderId="1" xfId="0" applyNumberFormat="1" applyFont="1" applyFill="1" applyBorder="1" applyAlignment="1">
      <alignment horizontal="right" vertical="top"/>
    </xf>
    <xf numFmtId="0" fontId="1" fillId="4" borderId="1" xfId="0" applyFont="1" applyFill="1" applyBorder="1" applyAlignment="1">
      <alignment horizontal="left" vertical="top"/>
    </xf>
    <xf numFmtId="0" fontId="0" fillId="4" borderId="1" xfId="0" applyFill="1" applyBorder="1" applyAlignment="1">
      <alignment horizontal="right" vertical="top"/>
    </xf>
    <xf numFmtId="3" fontId="1" fillId="4" borderId="1" xfId="0" applyNumberFormat="1" applyFont="1" applyFill="1" applyBorder="1" applyAlignment="1">
      <alignment horizontal="right" vertical="top"/>
    </xf>
    <xf numFmtId="0" fontId="1" fillId="4" borderId="1" xfId="0" applyFont="1" applyFill="1" applyBorder="1" applyAlignment="1">
      <alignment horizontal="center" vertical="top"/>
    </xf>
    <xf numFmtId="8" fontId="1" fillId="4" borderId="1" xfId="0" applyNumberFormat="1" applyFont="1" applyFill="1" applyBorder="1" applyAlignment="1">
      <alignment horizontal="right" vertical="top"/>
    </xf>
    <xf numFmtId="0" fontId="1" fillId="4" borderId="1" xfId="0" applyFont="1" applyFill="1" applyBorder="1" applyAlignment="1">
      <alignment vertical="top" wrapText="1"/>
    </xf>
    <xf numFmtId="0" fontId="0" fillId="4" borderId="1" xfId="0" applyFill="1" applyBorder="1" applyAlignment="1">
      <alignment horizontal="right"/>
    </xf>
    <xf numFmtId="0" fontId="2" fillId="6" borderId="1" xfId="0" applyFont="1" applyFill="1" applyBorder="1" applyAlignment="1">
      <alignment vertical="top"/>
    </xf>
    <xf numFmtId="0" fontId="2" fillId="6" borderId="1" xfId="0" applyFont="1" applyFill="1" applyBorder="1" applyAlignment="1">
      <alignment horizontal="right" vertical="top" wrapText="1"/>
    </xf>
    <xf numFmtId="8" fontId="0" fillId="5" borderId="1" xfId="0" applyNumberFormat="1" applyFill="1" applyBorder="1" applyAlignment="1">
      <alignment horizontal="right" vertical="top"/>
    </xf>
    <xf numFmtId="0" fontId="1" fillId="5" borderId="1" xfId="0" applyFont="1" applyFill="1" applyBorder="1" applyAlignment="1">
      <alignment horizontal="left" vertical="top"/>
    </xf>
    <xf numFmtId="0" fontId="1" fillId="5" borderId="1" xfId="0" applyFont="1" applyFill="1" applyBorder="1" applyAlignment="1">
      <alignment horizontal="right" vertical="top"/>
    </xf>
    <xf numFmtId="0" fontId="1" fillId="5" borderId="1" xfId="0" applyFont="1" applyFill="1" applyBorder="1" applyAlignment="1">
      <alignment horizontal="center" vertical="top"/>
    </xf>
    <xf numFmtId="8" fontId="1" fillId="5" borderId="1" xfId="0" applyNumberFormat="1" applyFont="1" applyFill="1" applyBorder="1" applyAlignment="1">
      <alignment horizontal="right" vertical="top"/>
    </xf>
    <xf numFmtId="0" fontId="1" fillId="5" borderId="1" xfId="0" applyFont="1" applyFill="1" applyBorder="1" applyAlignment="1">
      <alignment vertical="top" wrapText="1"/>
    </xf>
    <xf numFmtId="0" fontId="1" fillId="5" borderId="1" xfId="0" applyFont="1" applyFill="1" applyBorder="1" applyAlignment="1">
      <alignment horizontal="right" vertical="top" wrapText="1"/>
    </xf>
    <xf numFmtId="0" fontId="1" fillId="4" borderId="1" xfId="0" applyFont="1" applyFill="1" applyBorder="1" applyAlignment="1">
      <alignment horizontal="right" vertical="top"/>
    </xf>
    <xf numFmtId="0" fontId="3" fillId="3" borderId="1" xfId="0" applyFont="1" applyFill="1" applyBorder="1" applyAlignment="1">
      <alignment horizontal="left"/>
    </xf>
    <xf numFmtId="164" fontId="4" fillId="3" borderId="1" xfId="0" applyNumberFormat="1" applyFont="1" applyFill="1" applyBorder="1" applyAlignment="1">
      <alignment horizontal="right"/>
    </xf>
    <xf numFmtId="0" fontId="4" fillId="3" borderId="2" xfId="0" applyFont="1" applyFill="1" applyBorder="1" applyAlignment="1">
      <alignment horizontal="right"/>
    </xf>
    <xf numFmtId="8" fontId="4" fillId="3" borderId="1" xfId="0" applyNumberFormat="1" applyFont="1" applyFill="1" applyBorder="1" applyAlignment="1">
      <alignment horizontal="center"/>
    </xf>
    <xf numFmtId="8" fontId="7" fillId="3" borderId="1" xfId="0" applyNumberFormat="1" applyFont="1" applyFill="1" applyBorder="1" applyAlignment="1">
      <alignment horizontal="right"/>
    </xf>
    <xf numFmtId="0" fontId="0" fillId="0" borderId="0" xfId="0" pivotButton="1"/>
    <xf numFmtId="0" fontId="0" fillId="0" borderId="0" xfId="0" applyAlignment="1">
      <alignment horizontal="left"/>
    </xf>
    <xf numFmtId="6" fontId="0" fillId="0" borderId="0" xfId="0" applyNumberFormat="1"/>
    <xf numFmtId="0" fontId="10" fillId="6" borderId="1" xfId="0" applyFont="1" applyFill="1" applyBorder="1" applyAlignment="1">
      <alignment horizontal="right" vertical="top" wrapText="1"/>
    </xf>
    <xf numFmtId="0" fontId="2" fillId="6" borderId="1" xfId="0" applyFont="1" applyFill="1" applyBorder="1" applyAlignment="1">
      <alignment horizontal="right" vertical="top"/>
    </xf>
    <xf numFmtId="0" fontId="2" fillId="7" borderId="1" xfId="0" applyFont="1" applyFill="1" applyBorder="1" applyAlignment="1">
      <alignment horizontal="left" vertical="top"/>
    </xf>
    <xf numFmtId="0" fontId="10" fillId="7" borderId="1" xfId="0" applyFont="1" applyFill="1" applyBorder="1" applyAlignment="1">
      <alignment horizontal="right" vertical="top" wrapText="1"/>
    </xf>
    <xf numFmtId="0" fontId="2" fillId="7" borderId="1" xfId="0" applyFont="1" applyFill="1" applyBorder="1" applyAlignment="1">
      <alignment horizontal="right" vertical="top"/>
    </xf>
    <xf numFmtId="0" fontId="2" fillId="7" borderId="1" xfId="0" applyFont="1" applyFill="1" applyBorder="1" applyAlignment="1">
      <alignment horizontal="center" vertical="top"/>
    </xf>
    <xf numFmtId="0" fontId="0" fillId="5" borderId="0" xfId="0" applyFill="1" applyAlignment="1">
      <alignment horizontal="right" vertical="top"/>
    </xf>
    <xf numFmtId="0" fontId="1" fillId="4" borderId="2" xfId="0" applyFont="1" applyFill="1" applyBorder="1" applyAlignment="1">
      <alignment horizontal="right" vertical="top"/>
    </xf>
    <xf numFmtId="0" fontId="1" fillId="4" borderId="2" xfId="0" applyFont="1" applyFill="1" applyBorder="1" applyAlignment="1">
      <alignment horizontal="center" vertical="top"/>
    </xf>
    <xf numFmtId="0" fontId="0" fillId="4" borderId="1" xfId="0" applyFill="1" applyBorder="1" applyAlignment="1">
      <alignment horizontal="right" vertical="top" wrapText="1"/>
    </xf>
    <xf numFmtId="0" fontId="0" fillId="5" borderId="1" xfId="0" applyFill="1" applyBorder="1" applyAlignment="1">
      <alignment horizontal="right" vertical="top" wrapText="1"/>
    </xf>
    <xf numFmtId="0" fontId="2" fillId="6" borderId="2" xfId="0" applyFont="1" applyFill="1" applyBorder="1" applyAlignment="1">
      <alignment horizontal="right" vertical="top"/>
    </xf>
    <xf numFmtId="0" fontId="2" fillId="6" borderId="2" xfId="0" applyFont="1" applyFill="1" applyBorder="1" applyAlignment="1">
      <alignment horizontal="center" vertical="top"/>
    </xf>
    <xf numFmtId="0" fontId="0" fillId="5" borderId="0" xfId="0" applyFill="1" applyAlignment="1">
      <alignment horizontal="right" vertical="top" wrapText="1"/>
    </xf>
    <xf numFmtId="0" fontId="1" fillId="5" borderId="6" xfId="0" applyFont="1" applyFill="1" applyBorder="1" applyAlignment="1">
      <alignment horizontal="left" vertical="top"/>
    </xf>
    <xf numFmtId="0" fontId="1" fillId="5" borderId="7" xfId="0" applyFont="1" applyFill="1" applyBorder="1" applyAlignment="1">
      <alignment horizontal="right" vertical="top"/>
    </xf>
    <xf numFmtId="0" fontId="0" fillId="5" borderId="3" xfId="0" applyFill="1" applyBorder="1" applyAlignment="1">
      <alignment horizontal="right" vertical="top" wrapText="1"/>
    </xf>
    <xf numFmtId="0" fontId="5" fillId="6" borderId="1" xfId="0" applyFont="1" applyFill="1" applyBorder="1" applyAlignment="1">
      <alignment horizontal="right" vertical="top"/>
    </xf>
    <xf numFmtId="0" fontId="1" fillId="7" borderId="1" xfId="0" applyFont="1" applyFill="1" applyBorder="1" applyAlignment="1">
      <alignment horizontal="left" vertical="top"/>
    </xf>
    <xf numFmtId="0" fontId="1" fillId="7" borderId="1" xfId="0" applyFont="1" applyFill="1" applyBorder="1" applyAlignment="1">
      <alignment horizontal="center" vertical="top"/>
    </xf>
    <xf numFmtId="8" fontId="1" fillId="7" borderId="1" xfId="0" applyNumberFormat="1" applyFont="1" applyFill="1" applyBorder="1" applyAlignment="1">
      <alignment horizontal="right" vertical="top"/>
    </xf>
    <xf numFmtId="0" fontId="1" fillId="7" borderId="1" xfId="0" applyFont="1" applyFill="1" applyBorder="1" applyAlignment="1">
      <alignment vertical="top" wrapText="1"/>
    </xf>
    <xf numFmtId="0" fontId="1" fillId="7" borderId="1" xfId="0" applyFont="1" applyFill="1" applyBorder="1" applyAlignment="1">
      <alignment horizontal="right" vertical="top"/>
    </xf>
    <xf numFmtId="0" fontId="9" fillId="7" borderId="1" xfId="0" applyFont="1" applyFill="1" applyBorder="1" applyAlignment="1">
      <alignment horizontal="right" vertical="top" wrapText="1"/>
    </xf>
    <xf numFmtId="0" fontId="5" fillId="6" borderId="0" xfId="0" applyFont="1" applyFill="1" applyAlignment="1">
      <alignment vertical="top" wrapText="1"/>
    </xf>
    <xf numFmtId="0" fontId="1" fillId="7" borderId="1" xfId="0" applyFont="1" applyFill="1" applyBorder="1" applyAlignment="1">
      <alignment horizontal="right" vertical="top" wrapText="1"/>
    </xf>
    <xf numFmtId="0" fontId="0" fillId="4" borderId="0" xfId="0" applyFill="1" applyAlignment="1">
      <alignment horizontal="right" vertical="top"/>
    </xf>
    <xf numFmtId="8" fontId="0" fillId="4" borderId="1" xfId="0" applyNumberFormat="1" applyFill="1" applyBorder="1" applyAlignment="1">
      <alignment horizontal="right" vertical="top"/>
    </xf>
    <xf numFmtId="0" fontId="1" fillId="7" borderId="1" xfId="0" applyFont="1" applyFill="1" applyBorder="1" applyAlignment="1">
      <alignment vertical="top"/>
    </xf>
    <xf numFmtId="0" fontId="1" fillId="4" borderId="1" xfId="0" applyFont="1" applyFill="1" applyBorder="1" applyAlignment="1">
      <alignment vertical="top"/>
    </xf>
    <xf numFmtId="0" fontId="1" fillId="4" borderId="1" xfId="0" applyFont="1" applyFill="1" applyBorder="1" applyAlignment="1">
      <alignment horizontal="right" vertical="top" wrapText="1"/>
    </xf>
    <xf numFmtId="0" fontId="0" fillId="5" borderId="1" xfId="0" applyFill="1" applyBorder="1" applyAlignment="1">
      <alignment horizontal="right" vertical="top"/>
    </xf>
    <xf numFmtId="0" fontId="0" fillId="4" borderId="0" xfId="0" applyFill="1" applyAlignment="1">
      <alignment horizontal="right" vertical="top" wrapText="1"/>
    </xf>
    <xf numFmtId="0" fontId="1" fillId="4" borderId="2" xfId="0" applyFont="1" applyFill="1" applyBorder="1" applyAlignment="1">
      <alignment horizontal="left" vertical="top"/>
    </xf>
    <xf numFmtId="0" fontId="1" fillId="4" borderId="2" xfId="0" applyFont="1" applyFill="1" applyBorder="1" applyAlignment="1">
      <alignment vertical="top" wrapText="1"/>
    </xf>
    <xf numFmtId="0" fontId="0" fillId="4" borderId="0" xfId="0" applyFill="1" applyAlignment="1">
      <alignment horizontal="right" wrapText="1"/>
    </xf>
    <xf numFmtId="0" fontId="9" fillId="4" borderId="1" xfId="0" applyFont="1" applyFill="1" applyBorder="1" applyAlignment="1">
      <alignment horizontal="right" vertical="top" wrapText="1"/>
    </xf>
    <xf numFmtId="6" fontId="1" fillId="4" borderId="1" xfId="0" applyNumberFormat="1" applyFont="1" applyFill="1" applyBorder="1" applyAlignment="1">
      <alignment horizontal="right" vertical="top"/>
    </xf>
    <xf numFmtId="6" fontId="1" fillId="4" borderId="1" xfId="0" applyNumberFormat="1" applyFont="1" applyFill="1" applyBorder="1" applyAlignment="1">
      <alignment horizontal="right" vertical="top" wrapText="1"/>
    </xf>
    <xf numFmtId="0" fontId="0" fillId="4" borderId="0" xfId="0" applyFill="1" applyAlignment="1">
      <alignment horizontal="right"/>
    </xf>
    <xf numFmtId="0" fontId="1" fillId="4" borderId="1" xfId="0" applyFont="1" applyFill="1" applyBorder="1" applyAlignment="1">
      <alignment horizontal="left" vertical="top" wrapText="1"/>
    </xf>
    <xf numFmtId="0" fontId="6" fillId="5" borderId="1" xfId="0" applyFont="1" applyFill="1" applyBorder="1" applyAlignment="1">
      <alignment horizontal="right" vertical="top" wrapText="1"/>
    </xf>
    <xf numFmtId="0" fontId="5" fillId="6" borderId="0" xfId="0" applyFont="1" applyFill="1" applyAlignment="1">
      <alignment horizontal="right" vertical="top"/>
    </xf>
    <xf numFmtId="8" fontId="5" fillId="6" borderId="1" xfId="0" applyNumberFormat="1" applyFont="1" applyFill="1" applyBorder="1" applyAlignment="1">
      <alignment horizontal="right" vertical="top"/>
    </xf>
    <xf numFmtId="3" fontId="1" fillId="7" borderId="1" xfId="0" applyNumberFormat="1" applyFont="1" applyFill="1" applyBorder="1" applyAlignment="1">
      <alignment horizontal="right" vertical="top"/>
    </xf>
    <xf numFmtId="0" fontId="0" fillId="4" borderId="0" xfId="0" applyFill="1"/>
    <xf numFmtId="0" fontId="0" fillId="5" borderId="1" xfId="0" applyFill="1" applyBorder="1" applyAlignment="1">
      <alignment horizontal="right"/>
    </xf>
    <xf numFmtId="3" fontId="1" fillId="5" borderId="1" xfId="0" applyNumberFormat="1" applyFont="1" applyFill="1" applyBorder="1" applyAlignment="1">
      <alignment horizontal="right" vertical="top"/>
    </xf>
    <xf numFmtId="8" fontId="0" fillId="7" borderId="1" xfId="0" applyNumberFormat="1" applyFill="1" applyBorder="1" applyAlignment="1">
      <alignment horizontal="right" vertical="top"/>
    </xf>
    <xf numFmtId="0" fontId="0" fillId="7" borderId="1" xfId="0" applyFill="1" applyBorder="1" applyAlignment="1">
      <alignment horizontal="right" vertical="top" wrapText="1"/>
    </xf>
    <xf numFmtId="0" fontId="0" fillId="7" borderId="1" xfId="0" applyFill="1" applyBorder="1" applyAlignment="1">
      <alignment horizontal="right"/>
    </xf>
    <xf numFmtId="0" fontId="1" fillId="5" borderId="1" xfId="0" applyFont="1" applyFill="1" applyBorder="1" applyAlignment="1">
      <alignment vertical="top"/>
    </xf>
    <xf numFmtId="165" fontId="0" fillId="5" borderId="1" xfId="0" applyNumberFormat="1" applyFill="1" applyBorder="1" applyAlignment="1">
      <alignment horizontal="right" vertical="top"/>
    </xf>
    <xf numFmtId="0" fontId="1" fillId="6" borderId="1" xfId="0" applyFont="1" applyFill="1" applyBorder="1" applyAlignment="1">
      <alignment horizontal="left" vertical="top"/>
    </xf>
    <xf numFmtId="0" fontId="0" fillId="6" borderId="1" xfId="0" applyFill="1" applyBorder="1" applyAlignment="1">
      <alignment horizontal="right" vertical="top" wrapText="1"/>
    </xf>
    <xf numFmtId="0" fontId="1" fillId="6" borderId="1" xfId="0" applyFont="1" applyFill="1" applyBorder="1" applyAlignment="1">
      <alignment horizontal="center" vertical="top"/>
    </xf>
    <xf numFmtId="0" fontId="1" fillId="6" borderId="1" xfId="0" applyFont="1" applyFill="1" applyBorder="1" applyAlignment="1">
      <alignment vertical="top" wrapText="1"/>
    </xf>
    <xf numFmtId="0" fontId="1" fillId="6" borderId="1" xfId="0" applyFont="1" applyFill="1" applyBorder="1" applyAlignment="1">
      <alignment horizontal="right" vertical="top"/>
    </xf>
    <xf numFmtId="8" fontId="0" fillId="41" borderId="1" xfId="0" applyNumberFormat="1" applyFill="1" applyBorder="1" applyAlignment="1">
      <alignment horizontal="right" vertical="top"/>
    </xf>
    <xf numFmtId="8" fontId="0" fillId="43" borderId="1" xfId="0" applyNumberFormat="1" applyFill="1" applyBorder="1" applyAlignment="1">
      <alignment horizontal="right" vertical="top"/>
    </xf>
    <xf numFmtId="8" fontId="0" fillId="44" borderId="1" xfId="0" applyNumberFormat="1" applyFill="1" applyBorder="1" applyAlignment="1">
      <alignment horizontal="right" vertical="top"/>
    </xf>
    <xf numFmtId="8" fontId="0" fillId="45" borderId="1" xfId="0" applyNumberFormat="1" applyFill="1" applyBorder="1" applyAlignment="1">
      <alignment horizontal="right" vertical="top"/>
    </xf>
    <xf numFmtId="8" fontId="1" fillId="45" borderId="1" xfId="0" applyNumberFormat="1" applyFont="1" applyFill="1" applyBorder="1" applyAlignment="1">
      <alignment vertical="top"/>
    </xf>
    <xf numFmtId="0" fontId="1" fillId="43" borderId="1" xfId="0" applyFont="1" applyFill="1" applyBorder="1" applyAlignment="1">
      <alignment horizontal="left" vertical="top"/>
    </xf>
    <xf numFmtId="0" fontId="1" fillId="43" borderId="1" xfId="0" applyFont="1" applyFill="1" applyBorder="1" applyAlignment="1">
      <alignment horizontal="right" vertical="top"/>
    </xf>
    <xf numFmtId="0" fontId="1" fillId="43" borderId="1" xfId="0" applyFont="1" applyFill="1" applyBorder="1" applyAlignment="1">
      <alignment horizontal="center" vertical="top"/>
    </xf>
    <xf numFmtId="8" fontId="1" fillId="45" borderId="1" xfId="0" applyNumberFormat="1" applyFont="1" applyFill="1" applyBorder="1" applyAlignment="1">
      <alignment horizontal="right" vertical="top"/>
    </xf>
    <xf numFmtId="8" fontId="1" fillId="45" borderId="1" xfId="0" applyNumberFormat="1" applyFont="1" applyFill="1" applyBorder="1" applyAlignment="1">
      <alignment horizontal="center" vertical="top"/>
    </xf>
    <xf numFmtId="0" fontId="0" fillId="7" borderId="1" xfId="0" applyFill="1" applyBorder="1" applyAlignment="1">
      <alignment horizontal="right" vertical="top"/>
    </xf>
    <xf numFmtId="0" fontId="0" fillId="4" borderId="1" xfId="0" applyFill="1" applyBorder="1" applyAlignment="1">
      <alignment vertical="top" wrapText="1"/>
    </xf>
    <xf numFmtId="0" fontId="0" fillId="7" borderId="1" xfId="0" applyFill="1" applyBorder="1" applyAlignment="1">
      <alignment vertical="top" wrapText="1"/>
    </xf>
    <xf numFmtId="0" fontId="0" fillId="43" borderId="1" xfId="0" applyFill="1" applyBorder="1" applyAlignment="1">
      <alignment horizontal="right" vertical="top" wrapText="1"/>
    </xf>
    <xf numFmtId="0" fontId="0" fillId="7" borderId="1" xfId="0" applyFill="1" applyBorder="1" applyAlignment="1">
      <alignment horizontal="right" vertical="top" wrapText="1" indent="1"/>
    </xf>
    <xf numFmtId="8" fontId="0" fillId="5" borderId="2" xfId="0" applyNumberFormat="1" applyFill="1" applyBorder="1" applyAlignment="1">
      <alignment horizontal="right" vertical="top"/>
    </xf>
    <xf numFmtId="0" fontId="0" fillId="5" borderId="1" xfId="0" applyFill="1" applyBorder="1" applyAlignment="1">
      <alignment horizontal="left" vertical="top" wrapText="1"/>
    </xf>
    <xf numFmtId="8" fontId="0" fillId="4" borderId="2" xfId="0" applyNumberFormat="1" applyFill="1" applyBorder="1" applyAlignment="1">
      <alignment horizontal="right" vertical="top"/>
    </xf>
    <xf numFmtId="8" fontId="0" fillId="7" borderId="2" xfId="0" applyNumberFormat="1" applyFill="1" applyBorder="1" applyAlignment="1">
      <alignment horizontal="right" vertical="top"/>
    </xf>
    <xf numFmtId="0" fontId="0" fillId="6" borderId="1" xfId="0" applyFill="1" applyBorder="1" applyAlignment="1">
      <alignment horizontal="right" vertical="top"/>
    </xf>
    <xf numFmtId="0" fontId="2" fillId="42" borderId="1" xfId="0" applyFont="1" applyFill="1" applyBorder="1" applyAlignment="1">
      <alignment horizontal="left" vertical="top"/>
    </xf>
    <xf numFmtId="0" fontId="5" fillId="42" borderId="0" xfId="0" applyFont="1" applyFill="1" applyAlignment="1">
      <alignment horizontal="right" vertical="top" wrapText="1"/>
    </xf>
    <xf numFmtId="0" fontId="2" fillId="42" borderId="1" xfId="0" applyFont="1" applyFill="1" applyBorder="1" applyAlignment="1">
      <alignment horizontal="right" vertical="top"/>
    </xf>
    <xf numFmtId="0" fontId="2" fillId="42" borderId="1" xfId="0" applyFont="1" applyFill="1" applyBorder="1" applyAlignment="1">
      <alignment horizontal="center" vertical="top"/>
    </xf>
    <xf numFmtId="0" fontId="2" fillId="42" borderId="1" xfId="0" applyFont="1" applyFill="1" applyBorder="1" applyAlignment="1">
      <alignment vertical="top" wrapText="1"/>
    </xf>
    <xf numFmtId="0" fontId="2" fillId="8" borderId="1" xfId="0" applyFont="1" applyFill="1" applyBorder="1" applyAlignment="1">
      <alignment horizontal="left" vertical="top"/>
    </xf>
    <xf numFmtId="0" fontId="2" fillId="8" borderId="1" xfId="0" applyFont="1" applyFill="1" applyBorder="1" applyAlignment="1">
      <alignment horizontal="right" vertical="top" wrapText="1"/>
    </xf>
    <xf numFmtId="0" fontId="2" fillId="8" borderId="1" xfId="0" applyFont="1" applyFill="1" applyBorder="1" applyAlignment="1">
      <alignment horizontal="right" vertical="top"/>
    </xf>
    <xf numFmtId="0" fontId="2" fillId="8" borderId="1" xfId="0" applyFont="1" applyFill="1" applyBorder="1" applyAlignment="1">
      <alignment horizontal="center" vertical="top"/>
    </xf>
    <xf numFmtId="0" fontId="2" fillId="8" borderId="1" xfId="0" applyFont="1" applyFill="1" applyBorder="1" applyAlignment="1">
      <alignment vertical="top" wrapText="1"/>
    </xf>
    <xf numFmtId="0" fontId="5" fillId="8" borderId="1" xfId="0" applyFont="1" applyFill="1" applyBorder="1" applyAlignment="1">
      <alignment horizontal="right" vertical="top"/>
    </xf>
    <xf numFmtId="8" fontId="5" fillId="8" borderId="1" xfId="0" applyNumberFormat="1" applyFont="1" applyFill="1" applyBorder="1" applyAlignment="1">
      <alignment horizontal="right" vertical="top"/>
    </xf>
    <xf numFmtId="0" fontId="2" fillId="8" borderId="1" xfId="0" applyFont="1" applyFill="1" applyBorder="1" applyAlignment="1">
      <alignment vertical="top"/>
    </xf>
    <xf numFmtId="8" fontId="2" fillId="8" borderId="1" xfId="0" applyNumberFormat="1" applyFont="1" applyFill="1" applyBorder="1" applyAlignment="1">
      <alignment horizontal="right" vertical="top"/>
    </xf>
    <xf numFmtId="8" fontId="0" fillId="6" borderId="1" xfId="0" applyNumberFormat="1" applyFill="1" applyBorder="1" applyAlignment="1">
      <alignment horizontal="right" vertical="top"/>
    </xf>
    <xf numFmtId="8" fontId="5" fillId="6" borderId="1" xfId="0" applyNumberFormat="1" applyFont="1" applyFill="1" applyBorder="1" applyAlignment="1">
      <alignment horizontal="right"/>
    </xf>
    <xf numFmtId="8" fontId="1" fillId="41" borderId="1" xfId="0" applyNumberFormat="1" applyFont="1" applyFill="1" applyBorder="1" applyAlignment="1">
      <alignment horizontal="right" vertical="top"/>
    </xf>
    <xf numFmtId="8" fontId="1" fillId="43" borderId="1" xfId="0" applyNumberFormat="1" applyFont="1" applyFill="1" applyBorder="1" applyAlignment="1">
      <alignment horizontal="right" vertical="top"/>
    </xf>
    <xf numFmtId="8" fontId="1" fillId="44" borderId="1" xfId="0" applyNumberFormat="1" applyFont="1" applyFill="1" applyBorder="1" applyAlignment="1">
      <alignment horizontal="right" vertical="top"/>
    </xf>
    <xf numFmtId="8" fontId="2" fillId="6" borderId="2" xfId="0" applyNumberFormat="1" applyFont="1" applyFill="1" applyBorder="1" applyAlignment="1">
      <alignment horizontal="right" vertical="top"/>
    </xf>
    <xf numFmtId="8" fontId="1" fillId="4" borderId="2" xfId="0" applyNumberFormat="1" applyFont="1" applyFill="1" applyBorder="1" applyAlignment="1">
      <alignment horizontal="right" vertical="top"/>
    </xf>
    <xf numFmtId="8" fontId="2" fillId="42" borderId="2" xfId="45" applyNumberFormat="1" applyFont="1" applyFill="1" applyBorder="1" applyAlignment="1">
      <alignment horizontal="right" vertical="top"/>
    </xf>
    <xf numFmtId="8" fontId="2" fillId="8" borderId="1" xfId="45" applyNumberFormat="1" applyFont="1" applyFill="1" applyBorder="1" applyAlignment="1">
      <alignment horizontal="right" vertical="top"/>
    </xf>
    <xf numFmtId="8" fontId="0" fillId="0" borderId="4" xfId="0" applyNumberFormat="1" applyBorder="1"/>
    <xf numFmtId="8" fontId="0" fillId="0" borderId="3" xfId="0" applyNumberFormat="1" applyBorder="1"/>
    <xf numFmtId="8" fontId="0" fillId="0" borderId="5" xfId="0" applyNumberFormat="1" applyBorder="1"/>
    <xf numFmtId="0" fontId="5" fillId="6" borderId="1" xfId="0" applyFont="1" applyFill="1" applyBorder="1" applyAlignment="1">
      <alignment horizontal="left" vertical="top" wrapText="1"/>
    </xf>
    <xf numFmtId="8" fontId="5" fillId="6" borderId="2" xfId="0" applyNumberFormat="1" applyFont="1" applyFill="1" applyBorder="1" applyAlignment="1">
      <alignment horizontal="right" vertical="top"/>
    </xf>
    <xf numFmtId="8" fontId="5" fillId="8" borderId="2" xfId="0" applyNumberFormat="1" applyFont="1" applyFill="1" applyBorder="1" applyAlignment="1">
      <alignment horizontal="right" vertical="top"/>
    </xf>
    <xf numFmtId="8" fontId="2" fillId="42" borderId="2" xfId="0" applyNumberFormat="1" applyFont="1" applyFill="1" applyBorder="1" applyAlignment="1">
      <alignment horizontal="right" vertical="top"/>
    </xf>
    <xf numFmtId="8" fontId="2" fillId="8" borderId="2" xfId="45" applyNumberFormat="1" applyFont="1" applyFill="1" applyBorder="1" applyAlignment="1">
      <alignment horizontal="right" vertical="top"/>
    </xf>
    <xf numFmtId="8" fontId="2" fillId="8" borderId="2" xfId="0" applyNumberFormat="1" applyFont="1" applyFill="1" applyBorder="1" applyAlignment="1">
      <alignment horizontal="right" vertical="top"/>
    </xf>
    <xf numFmtId="8" fontId="5" fillId="46" borderId="1" xfId="0" applyNumberFormat="1" applyFont="1" applyFill="1" applyBorder="1" applyAlignment="1">
      <alignment horizontal="right" vertical="top"/>
    </xf>
    <xf numFmtId="8" fontId="2" fillId="46" borderId="1" xfId="0" applyNumberFormat="1" applyFont="1" applyFill="1" applyBorder="1" applyAlignment="1">
      <alignment horizontal="right" vertical="top"/>
    </xf>
    <xf numFmtId="0" fontId="2" fillId="42" borderId="1" xfId="0" applyFont="1" applyFill="1" applyBorder="1" applyAlignment="1">
      <alignment horizontal="right" vertical="top" wrapText="1"/>
    </xf>
    <xf numFmtId="8" fontId="5" fillId="42" borderId="1" xfId="0" applyNumberFormat="1" applyFont="1" applyFill="1" applyBorder="1" applyAlignment="1">
      <alignment horizontal="right" vertical="top"/>
    </xf>
    <xf numFmtId="0" fontId="5" fillId="0" borderId="0" xfId="0" applyFont="1"/>
    <xf numFmtId="0" fontId="5" fillId="6" borderId="1" xfId="0" applyFont="1" applyFill="1" applyBorder="1" applyAlignment="1">
      <alignment vertical="top" wrapText="1"/>
    </xf>
    <xf numFmtId="0" fontId="5" fillId="8" borderId="1" xfId="0" applyFont="1" applyFill="1" applyBorder="1" applyAlignment="1">
      <alignment horizontal="right" vertical="top" wrapText="1"/>
    </xf>
    <xf numFmtId="0" fontId="5" fillId="42" borderId="1" xfId="0" applyFont="1" applyFill="1" applyBorder="1" applyAlignment="1">
      <alignment horizontal="right" vertical="top" wrapText="1"/>
    </xf>
    <xf numFmtId="0" fontId="0" fillId="7" borderId="2" xfId="0" applyFill="1" applyBorder="1" applyAlignment="1">
      <alignment horizontal="right" vertical="top" wrapText="1"/>
    </xf>
    <xf numFmtId="0" fontId="2" fillId="42" borderId="1" xfId="0" applyFont="1" applyFill="1" applyBorder="1" applyAlignment="1">
      <alignment vertical="top"/>
    </xf>
    <xf numFmtId="8" fontId="2" fillId="42" borderId="1" xfId="0" applyNumberFormat="1" applyFont="1" applyFill="1" applyBorder="1" applyAlignment="1">
      <alignment horizontal="right" vertical="top"/>
    </xf>
  </cellXfs>
  <cellStyles count="46">
    <cellStyle name="20% - Accent1" xfId="17" builtinId="30" customBuiltin="1"/>
    <cellStyle name="20% - Accent2" xfId="20" builtinId="34" customBuiltin="1"/>
    <cellStyle name="20% - Accent3" xfId="23" builtinId="38" customBuiltin="1"/>
    <cellStyle name="20% - Accent4" xfId="26" builtinId="42" customBuiltin="1"/>
    <cellStyle name="20% - Accent5" xfId="29" builtinId="46" customBuiltin="1"/>
    <cellStyle name="20% - Accent6" xfId="32" builtinId="50" customBuiltin="1"/>
    <cellStyle name="40% - Accent1" xfId="18" builtinId="31" customBuiltin="1"/>
    <cellStyle name="40% - Accent2" xfId="21" builtinId="35" customBuiltin="1"/>
    <cellStyle name="40% - Accent3" xfId="24" builtinId="39" customBuiltin="1"/>
    <cellStyle name="40% - Accent4" xfId="27" builtinId="43" customBuiltin="1"/>
    <cellStyle name="40% - Accent5" xfId="30" builtinId="47" customBuiltin="1"/>
    <cellStyle name="40% - Accent6" xfId="33" builtinId="51" customBuiltin="1"/>
    <cellStyle name="60% - Accent1 2" xfId="36" xr:uid="{1A15C706-63BF-413E-B0B4-FB6C7CDDFB91}"/>
    <cellStyle name="60% - Accent2 2" xfId="37" xr:uid="{22AF86DC-8D1E-4267-BC95-13E2D2DE42FF}"/>
    <cellStyle name="60% - Accent3 2" xfId="38" xr:uid="{73D1DD7E-C4D6-4AAB-87DF-E4ABD0350CAC}"/>
    <cellStyle name="60% - Accent4 2" xfId="39" xr:uid="{E0899F58-69C1-45BC-906E-6B72361E1DF2}"/>
    <cellStyle name="60% - Accent5 2" xfId="40" xr:uid="{05C9896E-7F5E-413A-BC8C-6012515639D1}"/>
    <cellStyle name="60% - Accent6 2" xfId="41" xr:uid="{DC78FAE5-1716-4CF7-8FCE-4A1ABF56CC3F}"/>
    <cellStyle name="Accent1" xfId="16" builtinId="29" customBuiltin="1"/>
    <cellStyle name="Accent2" xfId="19" builtinId="33" customBuiltin="1"/>
    <cellStyle name="Accent3" xfId="22" builtinId="37" customBuiltin="1"/>
    <cellStyle name="Accent4" xfId="25" builtinId="41" customBuiltin="1"/>
    <cellStyle name="Accent5" xfId="28" builtinId="45" customBuiltin="1"/>
    <cellStyle name="Accent6" xfId="31" builtinId="49" customBuiltin="1"/>
    <cellStyle name="Bad" xfId="6" builtinId="27" customBuiltin="1"/>
    <cellStyle name="Calculation" xfId="9" builtinId="22" customBuiltin="1"/>
    <cellStyle name="Check Cell" xfId="11" builtinId="23" customBuiltin="1"/>
    <cellStyle name="Currency" xfId="45" builtinId="4"/>
    <cellStyle name="Explanatory Text" xfId="14" builtinId="53"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Input" xfId="7" builtinId="20" customBuiltin="1"/>
    <cellStyle name="Linked Cell" xfId="10" builtinId="24" customBuiltin="1"/>
    <cellStyle name="Neutral 2" xfId="35" xr:uid="{1D741F38-4079-4F28-9FD4-1B4EE31795C3}"/>
    <cellStyle name="Normal" xfId="0" builtinId="0"/>
    <cellStyle name="Normal 2" xfId="42" xr:uid="{84B3EA5F-F063-481E-A378-804E1D8B377B}"/>
    <cellStyle name="Normal 3" xfId="43" xr:uid="{C2E5E2C9-0EB2-4EBA-8477-5B6F4F1C2279}"/>
    <cellStyle name="Normal 4" xfId="44" xr:uid="{961AF069-4504-4727-9BB8-76DA3D8578BC}"/>
    <cellStyle name="Note" xfId="13" builtinId="10" customBuiltin="1"/>
    <cellStyle name="Output" xfId="8" builtinId="21" customBuiltin="1"/>
    <cellStyle name="Title 2" xfId="34" xr:uid="{9C9B1EA3-AE86-41C0-9978-2C5DEDA55352}"/>
    <cellStyle name="Total" xfId="15" builtinId="25" customBuiltin="1"/>
    <cellStyle name="Warning Text" xfId="12" builtinId="11" customBuiltin="1"/>
  </cellStyles>
  <dxfs count="24">
    <dxf>
      <font>
        <b val="0"/>
        <i val="0"/>
        <strike val="0"/>
        <condense val="0"/>
        <extend val="0"/>
        <outline val="0"/>
        <shadow val="0"/>
        <u val="none"/>
        <vertAlign val="baseline"/>
        <sz val="11"/>
        <color theme="0"/>
        <name val="Calibri"/>
        <family val="2"/>
        <scheme val="minor"/>
      </font>
      <fill>
        <patternFill patternType="solid">
          <fgColor indexed="64"/>
          <bgColor theme="5" tint="-0.249977111117893"/>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8"/>
        <color theme="0"/>
        <name val="Calibri"/>
        <family val="2"/>
        <scheme val="minor"/>
      </font>
      <numFmt numFmtId="12" formatCode="&quot;$&quot;#,##0.00_);[Red]\(&quot;$&quot;#,##0.00\)"/>
      <fill>
        <patternFill patternType="solid">
          <fgColor indexed="64"/>
          <bgColor theme="5" tint="-0.249977111117893"/>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8"/>
        <color theme="0"/>
        <name val="Calibri"/>
        <family val="2"/>
        <scheme val="minor"/>
      </font>
      <numFmt numFmtId="12" formatCode="&quot;$&quot;#,##0.00_);[Red]\(&quot;$&quot;#,##0.00\)"/>
      <fill>
        <patternFill patternType="solid">
          <fgColor indexed="64"/>
          <bgColor theme="5" tint="-0.249977111117893"/>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Calibri"/>
        <family val="2"/>
        <scheme val="minor"/>
      </font>
      <numFmt numFmtId="12" formatCode="&quot;$&quot;#,##0.00_);[Red]\(&quot;$&quot;#,##0.00\)"/>
      <fill>
        <patternFill patternType="solid">
          <fgColor indexed="64"/>
          <bgColor theme="5" tint="-0.249977111117893"/>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Calibri"/>
        <family val="2"/>
        <scheme val="minor"/>
      </font>
      <numFmt numFmtId="164" formatCode="_(* #,##0_);_(* \(#,##0\);_(* &quot;-&quot;??_);_(@_)"/>
      <fill>
        <patternFill patternType="solid">
          <fgColor indexed="64"/>
          <bgColor theme="5" tint="-0.249977111117893"/>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0"/>
        <name val="Calibri"/>
        <family val="2"/>
        <scheme val="minor"/>
      </font>
      <numFmt numFmtId="164" formatCode="_(* #,##0_);_(* \(#,##0\);_(* &quot;-&quot;??_);_(@_)"/>
      <fill>
        <patternFill patternType="solid">
          <fgColor indexed="64"/>
          <bgColor theme="5" tint="-0.249977111117893"/>
        </patternFill>
      </fill>
      <alignment horizontal="righ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5" tint="-0.249977111117893"/>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1"/>
        <color theme="0"/>
        <name val="Calibri"/>
        <family val="2"/>
        <scheme val="minor"/>
      </font>
      <fill>
        <patternFill patternType="solid">
          <fgColor indexed="64"/>
          <bgColor theme="5" tint="-0.249977111117893"/>
        </patternFill>
      </fill>
      <alignment horizontal="left"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numFmt numFmtId="10" formatCode="&quot;$&quot;#,##0_);[Red]\(&quot;$&quot;#,##0\)"/>
    </dxf>
    <dxf>
      <numFmt numFmtId="10" formatCode="&quot;$&quot;#,##0_);[Red]\(&quot;$&quot;#,##0\)"/>
    </dxf>
    <dxf>
      <numFmt numFmtId="10" formatCode="&quot;$&quot;#,##0_);[Red]\(&quot;$&quot;#,##0\)"/>
    </dxf>
    <dxf>
      <numFmt numFmtId="10" formatCode="&quot;$&quot;#,##0_);[Red]\(&quot;$&quot;#,##0\)"/>
    </dxf>
    <dxf>
      <font>
        <b val="0"/>
        <strike val="0"/>
        <outline val="0"/>
        <shadow val="0"/>
        <u val="none"/>
        <vertAlign val="baseline"/>
        <sz val="11"/>
        <color auto="1"/>
        <name val="Calibri"/>
        <family val="2"/>
        <scheme val="minor"/>
      </font>
      <numFmt numFmtId="0" formatCode="General"/>
      <fill>
        <patternFill patternType="none">
          <fgColor indexed="64"/>
          <bgColor auto="1"/>
        </patternFill>
      </fill>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family val="2"/>
      </font>
      <numFmt numFmtId="12" formatCode="&quot;$&quot;#,##0.00_);[Red]\(&quot;$&quot;#,##0.00\)"/>
      <fill>
        <patternFill patternType="none">
          <bgColor auto="1"/>
        </patternFill>
      </fill>
      <alignment horizontal="right" vertical="top" textRotation="0" wrapText="0" indent="0" justifyLastLine="0" shrinkToFit="0" readingOrder="0"/>
      <border outline="0">
        <left style="thin">
          <color indexed="64"/>
        </left>
      </border>
    </dxf>
    <dxf>
      <font>
        <b val="0"/>
        <family val="2"/>
      </font>
      <numFmt numFmtId="12" formatCode="&quot;$&quot;#,##0.00_);[Red]\(&quot;$&quot;#,##0.00\)"/>
      <fill>
        <patternFill patternType="none">
          <bgColor auto="1"/>
        </patternFill>
      </fill>
      <alignment horizontal="right" vertical="top" textRotation="0" wrapText="0" indent="0" justifyLastLine="0" shrinkToFit="0" readingOrder="0"/>
      <border outline="0">
        <right style="thin">
          <color indexed="64"/>
        </right>
      </border>
    </dxf>
    <dxf>
      <font>
        <b val="0"/>
        <strike val="0"/>
        <outline val="0"/>
        <shadow val="0"/>
        <u val="none"/>
        <vertAlign val="baseline"/>
        <sz val="11"/>
        <color auto="1"/>
        <name val="Calibri"/>
        <family val="2"/>
        <scheme val="minor"/>
      </font>
      <fill>
        <patternFill patternType="none">
          <fgColor indexed="64"/>
          <bgColor auto="1"/>
        </patternFill>
      </fill>
      <alignment horizontal="center"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auto="1"/>
        </patternFill>
      </fill>
      <alignment horizontal="righ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auto="1"/>
        </patternFill>
      </fill>
      <alignment horizontal="righ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strike val="0"/>
        <outline val="0"/>
        <shadow val="0"/>
        <u val="none"/>
        <vertAlign val="baseline"/>
        <sz val="11"/>
        <color auto="1"/>
        <name val="Calibri"/>
        <family val="2"/>
        <scheme val="minor"/>
      </font>
      <fill>
        <patternFill patternType="none">
          <fgColor indexed="64"/>
          <bgColor auto="1"/>
        </patternFill>
      </fill>
      <alignment vertical="top" textRotation="0" indent="0" justifyLastLine="0" shrinkToFit="0" readingOrder="0"/>
      <border diagonalUp="0" diagonalDown="0" outline="0">
        <left style="thin">
          <color indexed="64"/>
        </left>
        <right style="thin">
          <color indexed="64"/>
        </right>
        <top style="thin">
          <color indexed="64"/>
        </top>
        <bottom style="thin">
          <color indexed="64"/>
        </bottom>
      </border>
    </dxf>
    <dxf>
      <border>
        <top style="thin">
          <color indexed="64"/>
        </top>
      </border>
    </dxf>
    <dxf>
      <font>
        <strike val="0"/>
        <outline val="0"/>
        <shadow val="0"/>
        <u val="none"/>
        <vertAlign val="baseline"/>
        <sz val="11"/>
        <color theme="0"/>
        <name val="Calibri"/>
        <scheme val="minor"/>
      </font>
      <fill>
        <patternFill patternType="solid">
          <fgColor indexed="64"/>
          <bgColor theme="5" tint="-0.249977111117893"/>
        </patternFill>
      </fill>
      <border diagonalUp="0" diagonalDown="0" outline="0">
        <left style="thin">
          <color indexed="64"/>
        </left>
        <right style="thin">
          <color indexed="64"/>
        </right>
        <top/>
        <bottom/>
      </border>
    </dxf>
    <dxf>
      <font>
        <b val="0"/>
        <strike val="0"/>
        <outline val="0"/>
        <shadow val="0"/>
        <u val="none"/>
        <vertAlign val="baseline"/>
        <sz val="11"/>
        <color auto="1"/>
        <name val="Calibri"/>
        <family val="2"/>
        <scheme val="minor"/>
      </font>
      <fill>
        <patternFill patternType="none">
          <fgColor indexed="64"/>
          <bgColor auto="1"/>
        </patternFill>
      </fill>
      <alignment vertical="top" textRotation="0" indent="0" justifyLastLine="0" shrinkToFit="0" readingOrder="0"/>
    </dxf>
    <dxf>
      <fill>
        <patternFill patternType="solid">
          <fgColor indexed="64"/>
          <bgColor theme="5" tint="-0.24994659260841701"/>
        </patternFill>
      </fill>
      <alignment horizontal="left" vertical="bottom" textRotation="0" wrapText="0" indent="0" justifyLastLine="0" shrinkToFit="0" readingOrder="0"/>
    </dxf>
  </dxfs>
  <tableStyles count="0" defaultTableStyle="TableStyleMedium2" defaultPivotStyle="PivotStyleLight16"/>
  <colors>
    <mruColors>
      <color rgb="FFB8E08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pivotCacheDefinition" Target="pivotCache/pivotCacheDefinition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[FY2025 - CDSF Dashboard.xlsx]Totals by District!PivotTable1</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'Totals by District'!$B$3</c:f>
              <c:strCache>
                <c:ptCount val="1"/>
                <c:pt idx="0">
                  <c:v>Sum of Max Spend</c:v>
                </c:pt>
              </c:strCache>
            </c:strRef>
          </c:tx>
          <c:spPr>
            <a:solidFill>
              <a:schemeClr val="accent1"/>
            </a:solidFill>
            <a:ln>
              <a:noFill/>
            </a:ln>
            <a:effectLst/>
          </c:spPr>
          <c:invertIfNegative val="0"/>
          <c:cat>
            <c:strRef>
              <c:f>'Totals by District'!$A$4:$A$15</c:f>
              <c:strCache>
                <c:ptCount val="11"/>
                <c:pt idx="0">
                  <c:v>A</c:v>
                </c:pt>
                <c:pt idx="1">
                  <c:v>B</c:v>
                </c:pt>
                <c:pt idx="2">
                  <c:v>C</c:v>
                </c:pt>
                <c:pt idx="3">
                  <c:v>D</c:v>
                </c:pt>
                <c:pt idx="4">
                  <c:v>E</c:v>
                </c:pt>
                <c:pt idx="5">
                  <c:v>F</c:v>
                </c:pt>
                <c:pt idx="6">
                  <c:v>G</c:v>
                </c:pt>
                <c:pt idx="7">
                  <c:v>H</c:v>
                </c:pt>
                <c:pt idx="8">
                  <c:v>I</c:v>
                </c:pt>
                <c:pt idx="9">
                  <c:v>J</c:v>
                </c:pt>
                <c:pt idx="10">
                  <c:v>K</c:v>
                </c:pt>
              </c:strCache>
            </c:strRef>
          </c:cat>
          <c:val>
            <c:numRef>
              <c:f>'Totals by District'!$B$4:$B$15</c:f>
              <c:numCache>
                <c:formatCode>"$"#,##0_);[Red]\("$"#,##0\)</c:formatCode>
                <c:ptCount val="11"/>
                <c:pt idx="0">
                  <c:v>883405.99999999988</c:v>
                </c:pt>
                <c:pt idx="1">
                  <c:v>1018647.9999999999</c:v>
                </c:pt>
                <c:pt idx="2">
                  <c:v>1120053</c:v>
                </c:pt>
                <c:pt idx="3">
                  <c:v>933948.00000000012</c:v>
                </c:pt>
                <c:pt idx="4">
                  <c:v>634191</c:v>
                </c:pt>
                <c:pt idx="5">
                  <c:v>624986</c:v>
                </c:pt>
                <c:pt idx="6">
                  <c:v>688255</c:v>
                </c:pt>
                <c:pt idx="7">
                  <c:v>682395.99999999988</c:v>
                </c:pt>
                <c:pt idx="8">
                  <c:v>857745</c:v>
                </c:pt>
                <c:pt idx="9">
                  <c:v>902854</c:v>
                </c:pt>
                <c:pt idx="10">
                  <c:v>673271</c:v>
                </c:pt>
              </c:numCache>
            </c:numRef>
          </c:val>
          <c:extLst>
            <c:ext xmlns:c16="http://schemas.microsoft.com/office/drawing/2014/chart" uri="{C3380CC4-5D6E-409C-BE32-E72D297353CC}">
              <c16:uniqueId val="{00000000-D58E-418E-B461-3B474DA402B7}"/>
            </c:ext>
          </c:extLst>
        </c:ser>
        <c:ser>
          <c:idx val="1"/>
          <c:order val="1"/>
          <c:tx>
            <c:strRef>
              <c:f>'Totals by District'!$C$3</c:f>
              <c:strCache>
                <c:ptCount val="1"/>
                <c:pt idx="0">
                  <c:v>Sum of YTD Expenses</c:v>
                </c:pt>
              </c:strCache>
            </c:strRef>
          </c:tx>
          <c:spPr>
            <a:solidFill>
              <a:schemeClr val="accent2"/>
            </a:solidFill>
            <a:ln>
              <a:noFill/>
            </a:ln>
            <a:effectLst/>
          </c:spPr>
          <c:invertIfNegative val="0"/>
          <c:cat>
            <c:strRef>
              <c:f>'Totals by District'!$A$4:$A$15</c:f>
              <c:strCache>
                <c:ptCount val="11"/>
                <c:pt idx="0">
                  <c:v>A</c:v>
                </c:pt>
                <c:pt idx="1">
                  <c:v>B</c:v>
                </c:pt>
                <c:pt idx="2">
                  <c:v>C</c:v>
                </c:pt>
                <c:pt idx="3">
                  <c:v>D</c:v>
                </c:pt>
                <c:pt idx="4">
                  <c:v>E</c:v>
                </c:pt>
                <c:pt idx="5">
                  <c:v>F</c:v>
                </c:pt>
                <c:pt idx="6">
                  <c:v>G</c:v>
                </c:pt>
                <c:pt idx="7">
                  <c:v>H</c:v>
                </c:pt>
                <c:pt idx="8">
                  <c:v>I</c:v>
                </c:pt>
                <c:pt idx="9">
                  <c:v>J</c:v>
                </c:pt>
                <c:pt idx="10">
                  <c:v>K</c:v>
                </c:pt>
              </c:strCache>
            </c:strRef>
          </c:cat>
          <c:val>
            <c:numRef>
              <c:f>'Totals by District'!$C$4:$C$15</c:f>
              <c:numCache>
                <c:formatCode>"$"#,##0_);[Red]\("$"#,##0\)</c:formatCode>
                <c:ptCount val="11"/>
                <c:pt idx="0">
                  <c:v>566910.71999999997</c:v>
                </c:pt>
                <c:pt idx="1">
                  <c:v>526604.15000000014</c:v>
                </c:pt>
                <c:pt idx="2">
                  <c:v>388656.42</c:v>
                </c:pt>
                <c:pt idx="3">
                  <c:v>459286.82</c:v>
                </c:pt>
                <c:pt idx="4">
                  <c:v>584472.1100000001</c:v>
                </c:pt>
                <c:pt idx="5">
                  <c:v>495466.88</c:v>
                </c:pt>
                <c:pt idx="6">
                  <c:v>590313.27</c:v>
                </c:pt>
                <c:pt idx="7">
                  <c:v>545691.58000000007</c:v>
                </c:pt>
                <c:pt idx="8">
                  <c:v>484867.48</c:v>
                </c:pt>
                <c:pt idx="9">
                  <c:v>524915.13</c:v>
                </c:pt>
                <c:pt idx="10">
                  <c:v>529117.32999999996</c:v>
                </c:pt>
              </c:numCache>
            </c:numRef>
          </c:val>
          <c:extLst>
            <c:ext xmlns:c16="http://schemas.microsoft.com/office/drawing/2014/chart" uri="{C3380CC4-5D6E-409C-BE32-E72D297353CC}">
              <c16:uniqueId val="{00000001-D58E-418E-B461-3B474DA402B7}"/>
            </c:ext>
          </c:extLst>
        </c:ser>
        <c:dLbls>
          <c:showLegendKey val="0"/>
          <c:showVal val="0"/>
          <c:showCatName val="0"/>
          <c:showSerName val="0"/>
          <c:showPercent val="0"/>
          <c:showBubbleSize val="0"/>
        </c:dLbls>
        <c:gapWidth val="219"/>
        <c:overlap val="-27"/>
        <c:axId val="236927136"/>
        <c:axId val="439929680"/>
      </c:barChart>
      <c:catAx>
        <c:axId val="23692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39929680"/>
        <c:crosses val="autoZero"/>
        <c:auto val="1"/>
        <c:lblAlgn val="ctr"/>
        <c:lblOffset val="100"/>
        <c:noMultiLvlLbl val="0"/>
      </c:catAx>
      <c:valAx>
        <c:axId val="439929680"/>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369271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pivotSource>
    <c:name>[FY2025 - CDSF Dashboard.xlsx]Totals by Department!PivotTable2</c:name>
    <c:fmtId val="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'Totals by Department'!$B$3</c:f>
              <c:strCache>
                <c:ptCount val="1"/>
                <c:pt idx="0">
                  <c:v>Sum of YTD Expenses</c:v>
                </c:pt>
              </c:strCache>
            </c:strRef>
          </c:tx>
          <c:spPr>
            <a:solidFill>
              <a:schemeClr val="accent1"/>
            </a:solidFill>
            <a:ln>
              <a:noFill/>
            </a:ln>
            <a:effectLst/>
          </c:spPr>
          <c:invertIfNegative val="0"/>
          <c:cat>
            <c:strRef>
              <c:f>'Totals by Department'!$A$4:$A$22</c:f>
              <c:strCache>
                <c:ptCount val="18"/>
                <c:pt idx="0">
                  <c:v>ARA</c:v>
                </c:pt>
                <c:pt idx="1">
                  <c:v>CNL</c:v>
                </c:pt>
                <c:pt idx="2">
                  <c:v>DON</c:v>
                </c:pt>
                <c:pt idx="3">
                  <c:v>HFD</c:v>
                </c:pt>
                <c:pt idx="4">
                  <c:v>HHD</c:v>
                </c:pt>
                <c:pt idx="5">
                  <c:v>HPARD</c:v>
                </c:pt>
                <c:pt idx="6">
                  <c:v>HPD</c:v>
                </c:pt>
                <c:pt idx="7">
                  <c:v>HPL</c:v>
                </c:pt>
                <c:pt idx="8">
                  <c:v>HPW</c:v>
                </c:pt>
                <c:pt idx="9">
                  <c:v>OBO</c:v>
                </c:pt>
                <c:pt idx="10">
                  <c:v>PD</c:v>
                </c:pt>
                <c:pt idx="11">
                  <c:v>SWD</c:v>
                </c:pt>
                <c:pt idx="12">
                  <c:v>MYR</c:v>
                </c:pt>
                <c:pt idx="13">
                  <c:v>GSD</c:v>
                </c:pt>
                <c:pt idx="14">
                  <c:v>FMD</c:v>
                </c:pt>
                <c:pt idx="15">
                  <c:v>HITS</c:v>
                </c:pt>
                <c:pt idx="16">
                  <c:v>OEM</c:v>
                </c:pt>
                <c:pt idx="17">
                  <c:v>TBD</c:v>
                </c:pt>
              </c:strCache>
            </c:strRef>
          </c:cat>
          <c:val>
            <c:numRef>
              <c:f>'Totals by Department'!$B$4:$B$22</c:f>
              <c:numCache>
                <c:formatCode>"$"#,##0_);[Red]\("$"#,##0\)</c:formatCode>
                <c:ptCount val="18"/>
                <c:pt idx="0">
                  <c:v>161096.78</c:v>
                </c:pt>
                <c:pt idx="1">
                  <c:v>24186.239999999998</c:v>
                </c:pt>
                <c:pt idx="2">
                  <c:v>234248.33</c:v>
                </c:pt>
                <c:pt idx="3">
                  <c:v>0</c:v>
                </c:pt>
                <c:pt idx="4">
                  <c:v>244925.14</c:v>
                </c:pt>
                <c:pt idx="5">
                  <c:v>925813.52</c:v>
                </c:pt>
                <c:pt idx="6">
                  <c:v>2158248.0100000002</c:v>
                </c:pt>
                <c:pt idx="7">
                  <c:v>130000</c:v>
                </c:pt>
                <c:pt idx="8">
                  <c:v>1055577</c:v>
                </c:pt>
                <c:pt idx="9">
                  <c:v>5000</c:v>
                </c:pt>
                <c:pt idx="10">
                  <c:v>0</c:v>
                </c:pt>
                <c:pt idx="11">
                  <c:v>492359.94</c:v>
                </c:pt>
                <c:pt idx="12">
                  <c:v>110465</c:v>
                </c:pt>
                <c:pt idx="13">
                  <c:v>0</c:v>
                </c:pt>
                <c:pt idx="14">
                  <c:v>0</c:v>
                </c:pt>
                <c:pt idx="15">
                  <c:v>4002.93</c:v>
                </c:pt>
                <c:pt idx="16">
                  <c:v>150379</c:v>
                </c:pt>
                <c:pt idx="17">
                  <c:v>0</c:v>
                </c:pt>
              </c:numCache>
            </c:numRef>
          </c:val>
          <c:extLst>
            <c:ext xmlns:c16="http://schemas.microsoft.com/office/drawing/2014/chart" uri="{C3380CC4-5D6E-409C-BE32-E72D297353CC}">
              <c16:uniqueId val="{00000000-4F95-486C-9454-25CD9BF27A3D}"/>
            </c:ext>
          </c:extLst>
        </c:ser>
        <c:ser>
          <c:idx val="1"/>
          <c:order val="1"/>
          <c:tx>
            <c:strRef>
              <c:f>'Totals by Department'!$C$3</c:f>
              <c:strCache>
                <c:ptCount val="1"/>
                <c:pt idx="0">
                  <c:v>Sum of Max Spend</c:v>
                </c:pt>
              </c:strCache>
            </c:strRef>
          </c:tx>
          <c:spPr>
            <a:solidFill>
              <a:schemeClr val="accent2"/>
            </a:solidFill>
            <a:ln>
              <a:noFill/>
            </a:ln>
            <a:effectLst/>
          </c:spPr>
          <c:invertIfNegative val="0"/>
          <c:cat>
            <c:strRef>
              <c:f>'Totals by Department'!$A$4:$A$22</c:f>
              <c:strCache>
                <c:ptCount val="18"/>
                <c:pt idx="0">
                  <c:v>ARA</c:v>
                </c:pt>
                <c:pt idx="1">
                  <c:v>CNL</c:v>
                </c:pt>
                <c:pt idx="2">
                  <c:v>DON</c:v>
                </c:pt>
                <c:pt idx="3">
                  <c:v>HFD</c:v>
                </c:pt>
                <c:pt idx="4">
                  <c:v>HHD</c:v>
                </c:pt>
                <c:pt idx="5">
                  <c:v>HPARD</c:v>
                </c:pt>
                <c:pt idx="6">
                  <c:v>HPD</c:v>
                </c:pt>
                <c:pt idx="7">
                  <c:v>HPL</c:v>
                </c:pt>
                <c:pt idx="8">
                  <c:v>HPW</c:v>
                </c:pt>
                <c:pt idx="9">
                  <c:v>OBO</c:v>
                </c:pt>
                <c:pt idx="10">
                  <c:v>PD</c:v>
                </c:pt>
                <c:pt idx="11">
                  <c:v>SWD</c:v>
                </c:pt>
                <c:pt idx="12">
                  <c:v>MYR</c:v>
                </c:pt>
                <c:pt idx="13">
                  <c:v>GSD</c:v>
                </c:pt>
                <c:pt idx="14">
                  <c:v>FMD</c:v>
                </c:pt>
                <c:pt idx="15">
                  <c:v>HITS</c:v>
                </c:pt>
                <c:pt idx="16">
                  <c:v>OEM</c:v>
                </c:pt>
                <c:pt idx="17">
                  <c:v>TBD</c:v>
                </c:pt>
              </c:strCache>
            </c:strRef>
          </c:cat>
          <c:val>
            <c:numRef>
              <c:f>'Totals by Department'!$C$4:$C$22</c:f>
              <c:numCache>
                <c:formatCode>"$"#,##0_);[Red]\("$"#,##0\)</c:formatCode>
                <c:ptCount val="18"/>
                <c:pt idx="0">
                  <c:v>170111.78</c:v>
                </c:pt>
                <c:pt idx="1">
                  <c:v>29786.239999999998</c:v>
                </c:pt>
                <c:pt idx="2">
                  <c:v>817075.8</c:v>
                </c:pt>
                <c:pt idx="3">
                  <c:v>60000</c:v>
                </c:pt>
                <c:pt idx="4">
                  <c:v>641968.52</c:v>
                </c:pt>
                <c:pt idx="5">
                  <c:v>1646477.39</c:v>
                </c:pt>
                <c:pt idx="6">
                  <c:v>2458629.0199999996</c:v>
                </c:pt>
                <c:pt idx="7">
                  <c:v>191311.43</c:v>
                </c:pt>
                <c:pt idx="8">
                  <c:v>1561751.1400000001</c:v>
                </c:pt>
                <c:pt idx="9">
                  <c:v>7750</c:v>
                </c:pt>
                <c:pt idx="10">
                  <c:v>60000</c:v>
                </c:pt>
                <c:pt idx="11">
                  <c:v>768558.83</c:v>
                </c:pt>
                <c:pt idx="12">
                  <c:v>170653.85</c:v>
                </c:pt>
                <c:pt idx="13">
                  <c:v>108800</c:v>
                </c:pt>
                <c:pt idx="14">
                  <c:v>100000</c:v>
                </c:pt>
                <c:pt idx="15">
                  <c:v>8000</c:v>
                </c:pt>
                <c:pt idx="16">
                  <c:v>203879</c:v>
                </c:pt>
                <c:pt idx="17">
                  <c:v>15000</c:v>
                </c:pt>
              </c:numCache>
            </c:numRef>
          </c:val>
          <c:extLst>
            <c:ext xmlns:c16="http://schemas.microsoft.com/office/drawing/2014/chart" uri="{C3380CC4-5D6E-409C-BE32-E72D297353CC}">
              <c16:uniqueId val="{00000001-4F95-486C-9454-25CD9BF27A3D}"/>
            </c:ext>
          </c:extLst>
        </c:ser>
        <c:dLbls>
          <c:showLegendKey val="0"/>
          <c:showVal val="0"/>
          <c:showCatName val="0"/>
          <c:showSerName val="0"/>
          <c:showPercent val="0"/>
          <c:showBubbleSize val="0"/>
        </c:dLbls>
        <c:gapWidth val="219"/>
        <c:overlap val="-27"/>
        <c:axId val="373039872"/>
        <c:axId val="169052176"/>
      </c:barChart>
      <c:catAx>
        <c:axId val="3730398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9052176"/>
        <c:crosses val="autoZero"/>
        <c:auto val="1"/>
        <c:lblAlgn val="ctr"/>
        <c:lblOffset val="100"/>
        <c:noMultiLvlLbl val="0"/>
      </c:catAx>
      <c:valAx>
        <c:axId val="169052176"/>
        <c:scaling>
          <c:orientation val="minMax"/>
        </c:scaling>
        <c:delete val="0"/>
        <c:axPos val="l"/>
        <c:majorGridlines>
          <c:spPr>
            <a:ln w="9525" cap="flat" cmpd="sng" algn="ctr">
              <a:solidFill>
                <a:schemeClr val="tx1">
                  <a:lumMod val="15000"/>
                  <a:lumOff val="85000"/>
                </a:schemeClr>
              </a:solidFill>
              <a:round/>
            </a:ln>
            <a:effectLst/>
          </c:spPr>
        </c:majorGridlines>
        <c:numFmt formatCode="&quot;$&quot;#,##0_);[Red]\(&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3730398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4</xdr:col>
      <xdr:colOff>138112</xdr:colOff>
      <xdr:row>3</xdr:row>
      <xdr:rowOff>14287</xdr:rowOff>
    </xdr:from>
    <xdr:to>
      <xdr:col>12</xdr:col>
      <xdr:colOff>19050</xdr:colOff>
      <xdr:row>19</xdr:row>
      <xdr:rowOff>66675</xdr:rowOff>
    </xdr:to>
    <xdr:graphicFrame macro="">
      <xdr:nvGraphicFramePr>
        <xdr:cNvPr id="2" name="Chart 1">
          <a:extLst>
            <a:ext uri="{FF2B5EF4-FFF2-40B4-BE49-F238E27FC236}">
              <a16:creationId xmlns:a16="http://schemas.microsoft.com/office/drawing/2014/main" id="{9A43C481-CF3D-4269-A33D-7342C8CD5A1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5</xdr:col>
      <xdr:colOff>252411</xdr:colOff>
      <xdr:row>3</xdr:row>
      <xdr:rowOff>14286</xdr:rowOff>
    </xdr:from>
    <xdr:to>
      <xdr:col>18</xdr:col>
      <xdr:colOff>352424</xdr:colOff>
      <xdr:row>23</xdr:row>
      <xdr:rowOff>19050</xdr:rowOff>
    </xdr:to>
    <xdr:graphicFrame macro="">
      <xdr:nvGraphicFramePr>
        <xdr:cNvPr id="2" name="Chart 1">
          <a:extLst>
            <a:ext uri="{FF2B5EF4-FFF2-40B4-BE49-F238E27FC236}">
              <a16:creationId xmlns:a16="http://schemas.microsoft.com/office/drawing/2014/main" id="{B96397C9-9E8B-43CE-A393-DFA7D404671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Hamilton, Merrick - FIN" refreshedDate="45945.62924386574" createdVersion="6" refreshedVersion="8" minRefreshableVersion="3" recordCount="425" xr:uid="{0D92F4B5-185A-4746-AFA4-F8A6B0A7E575}">
  <cacheSource type="worksheet">
    <worksheetSource name="Table6"/>
  </cacheSource>
  <cacheFields count="8">
    <cacheField name="Project Name" numFmtId="0">
      <sharedItems/>
    </cacheField>
    <cacheField name="District" numFmtId="0">
      <sharedItems containsBlank="1" count="12">
        <s v="A"/>
        <s v="B"/>
        <s v="C"/>
        <s v="D"/>
        <s v="E"/>
        <s v="F"/>
        <s v="G"/>
        <s v="H"/>
        <s v="I"/>
        <s v="J"/>
        <s v="K"/>
        <m u="1"/>
      </sharedItems>
    </cacheField>
    <cacheField name="Title" numFmtId="0">
      <sharedItems longText="1"/>
    </cacheField>
    <cacheField name="Department" numFmtId="0">
      <sharedItems containsBlank="1" count="41">
        <s v="HPD"/>
        <s v="HPW"/>
        <s v="OEM"/>
        <s v="ARA"/>
        <s v="HPARD"/>
        <s v="DON"/>
        <s v="HPL"/>
        <s v="GSD"/>
        <s v="HHD"/>
        <s v="SWD"/>
        <s v="FMD"/>
        <s v="MYR"/>
        <s v="PD"/>
        <s v="TBD"/>
        <s v="CNL"/>
        <s v="OBO"/>
        <s v="HITS"/>
        <s v="HFD"/>
        <s v="OL" u="1"/>
        <m u="1"/>
        <s v="MOCA" u="1"/>
        <s v="MOSE" u="1"/>
        <s v="MOED" u="1"/>
        <s v="HTV" u="1"/>
        <s v="SWMD" u="1"/>
        <s v="FHPD" u="1"/>
        <s v="BARC" u="1"/>
        <s v="Planning" u="1"/>
        <s v="PWE" u="1"/>
        <s v="HCD" u="1"/>
        <s v="LGL" u="1"/>
        <s v="BARD" u="1"/>
        <s v="MYR-Education" u="1"/>
        <s v="ARA/BARC" u="1"/>
        <s v="HPW/PD" u="1"/>
        <s v="MYR-Homeland Security" u="1"/>
        <s v="MYR-EconDev" u="1"/>
        <s v="GSD/ARA" u="1"/>
        <s v="Other" u="1"/>
        <s v="HFD/PD" u="1"/>
        <s v="MOEconDev" u="1"/>
      </sharedItems>
    </cacheField>
    <cacheField name="Funds" numFmtId="0">
      <sharedItems containsBlank="1"/>
    </cacheField>
    <cacheField name="Max Spend" numFmtId="8">
      <sharedItems containsSemiMixedTypes="0" containsString="0" containsNumber="1" minValue="0" maxValue="191601.5"/>
    </cacheField>
    <cacheField name="YTD Expenses" numFmtId="8">
      <sharedItems containsSemiMixedTypes="0" containsString="0" containsNumber="1" minValue="0" maxValue="213953.84000000003"/>
    </cacheField>
    <cacheField name="METRO"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25">
  <r>
    <s v="A-1-25"/>
    <x v="0"/>
    <s v="Overtime funds for investigations to assist DRT units with quality of life issues. "/>
    <x v="0"/>
    <s v="Operating"/>
    <n v="40000"/>
    <n v="30013.520000000004"/>
    <s v=" "/>
  </r>
  <r>
    <s v="A-2-25"/>
    <x v="0"/>
    <s v="HPD Northwest Division Overtime (nights and weekends) "/>
    <x v="0"/>
    <s v="Operating"/>
    <n v="85710.56"/>
    <n v="50000"/>
    <s v=" "/>
  </r>
  <r>
    <s v="A-3-25"/>
    <x v="0"/>
    <s v="HPD North Division Overtime (nights and weekends) "/>
    <x v="0"/>
    <s v="Operating"/>
    <n v="40000"/>
    <n v="40000"/>
    <m/>
  </r>
  <r>
    <s v="A-4-25"/>
    <x v="0"/>
    <s v="HOT Team to address low level District A issues that impact quality of life, such as illegal dumping and littering"/>
    <x v="1"/>
    <s v="Operating"/>
    <n v="148007.17000000001"/>
    <n v="54016.950000000004"/>
    <m/>
  </r>
  <r>
    <s v="A-5-25"/>
    <x v="0"/>
    <s v="Houston Toolbank "/>
    <x v="2"/>
    <s v="Operating"/>
    <n v="7500"/>
    <n v="7500"/>
    <m/>
  </r>
  <r>
    <s v="A-6-25"/>
    <x v="0"/>
    <s v="Desilting of roadside ditches in front of homes.  To help address drainage issues in our district due to clogged ditches. This will help maintain the flow line. "/>
    <x v="1"/>
    <s v="Operating"/>
    <n v="100000"/>
    <n v="0"/>
    <m/>
  </r>
  <r>
    <s v="A-7-25"/>
    <x v="0"/>
    <s v="10 Dog Cages "/>
    <x v="3"/>
    <s v="Operating"/>
    <n v="5879.43"/>
    <n v="4642.66"/>
    <m/>
  </r>
  <r>
    <s v="A-8-25"/>
    <x v="0"/>
    <s v="This is for one year Sponsorship of The Houston Police Mounted Patrol Horse “Hollister” sponsored by Council Member Amy Peck District A."/>
    <x v="0"/>
    <s v="Operating"/>
    <n v="5009.8900000000003"/>
    <n v="5009.8900000000003"/>
    <m/>
  </r>
  <r>
    <s v="A-9-25"/>
    <x v="0"/>
    <s v="Houston PetSet - Freed Park, 6818 Shadyvilla"/>
    <x v="3"/>
    <s v="Operating"/>
    <n v="3500"/>
    <n v="3500"/>
    <m/>
  </r>
  <r>
    <s v="A-10-25"/>
    <x v="0"/>
    <s v="Ovetime - Animal Cruelty Team"/>
    <x v="0"/>
    <s v="Operating"/>
    <n v="5000"/>
    <n v="4960.8500000000004"/>
    <m/>
  </r>
  <r>
    <s v="A-11-25"/>
    <x v="0"/>
    <s v="Northwest - handheld lasers"/>
    <x v="0"/>
    <s v="Operating"/>
    <n v="4714.26"/>
    <n v="4714.26"/>
    <m/>
  </r>
  <r>
    <s v="A-12-25"/>
    <x v="0"/>
    <s v="Safety equipment for high water rescue operations and training"/>
    <x v="0"/>
    <s v="Capital"/>
    <n v="11697.9"/>
    <n v="11697.9"/>
    <m/>
  </r>
  <r>
    <s v="A-13-25"/>
    <x v="0"/>
    <s v="Trees to beautify esplanade in front of Shadow Oaks Elementary School. Ten 100-gallon Live Oaks"/>
    <x v="4"/>
    <s v="Operating"/>
    <n v="8145"/>
    <n v="8145"/>
    <m/>
  </r>
  <r>
    <s v="A-14-25"/>
    <x v="0"/>
    <s v="100 microchips for cats/dogs - Spring Branch Family Development Center, 8575 Pitner Rd, Houston, Texas 77080"/>
    <x v="3"/>
    <s v="Operating"/>
    <n v="1500"/>
    <n v="1500"/>
    <m/>
  </r>
  <r>
    <s v="A-15-25"/>
    <x v="0"/>
    <s v="Overtime - Northwest"/>
    <x v="0"/>
    <s v="Operating"/>
    <n v="75000"/>
    <n v="58835"/>
    <m/>
  </r>
  <r>
    <s v="A-16-25"/>
    <x v="0"/>
    <s v="Overtime - Midwest"/>
    <x v="0"/>
    <s v="Operating"/>
    <n v="10000"/>
    <n v="5095.42"/>
    <m/>
  </r>
  <r>
    <s v="A-17-25 "/>
    <x v="0"/>
    <s v="Renewal fee for 75 flock cameras"/>
    <x v="0"/>
    <s v="Operating"/>
    <n v="187500"/>
    <n v="187500"/>
    <m/>
  </r>
  <r>
    <s v="A-18-25"/>
    <x v="0"/>
    <s v="Additional overtime funding for nights and weekends for Project A-3-25"/>
    <x v="0"/>
    <s v="Operating"/>
    <n v="41992.83"/>
    <n v="40230.310000000012"/>
    <m/>
  </r>
  <r>
    <s v="A-19-25"/>
    <x v="0"/>
    <s v="SPARK Park - Hollibrook Elementary School, 3602 Hollister, Houston, Texas 77080"/>
    <x v="4"/>
    <s v="Operating"/>
    <n v="10000"/>
    <n v="0"/>
    <m/>
  </r>
  <r>
    <s v="A-20-25"/>
    <x v="0"/>
    <s v="District A, Spring Branch Management District - field inspector to report quality of life issues to 311"/>
    <x v="5"/>
    <s v="Operating"/>
    <n v="9500"/>
    <n v="9500"/>
    <m/>
  </r>
  <r>
    <s v="A-21-25"/>
    <x v="0"/>
    <s v="NTMP- 6414-14 - Bayou Woods  (Paid via A-29-23) ($0)"/>
    <x v="1"/>
    <s v="Capital"/>
    <n v="0"/>
    <n v="0"/>
    <s v="METRO"/>
  </r>
  <r>
    <s v="A-22-25"/>
    <x v="0"/>
    <s v="ALMAAHH fund usein advancement of a Latino Museum of Cultural &amp; Visual Arts Complex &amp; Archives in Houston "/>
    <x v="6"/>
    <s v="Operating"/>
    <n v="5000"/>
    <n v="5000"/>
    <m/>
  </r>
  <r>
    <s v="A-23-25"/>
    <x v="0"/>
    <s v="Additional OT funding - Northwest Division"/>
    <x v="0"/>
    <s v="Operating"/>
    <n v="25000"/>
    <n v="0"/>
    <m/>
  </r>
  <r>
    <s v="A-24-25"/>
    <x v="0"/>
    <s v="Good neighbor program that assists seniors and veterans mow their property"/>
    <x v="5"/>
    <s v="Operating"/>
    <n v="2000"/>
    <n v="0"/>
    <m/>
  </r>
  <r>
    <s v="A-25-25"/>
    <x v="0"/>
    <s v="ATV vehicle to be used to patrol off-road locations such as trails in District A. Previously approved project, A-11-24"/>
    <x v="0"/>
    <s v="Operating"/>
    <n v="38948.959999999999"/>
    <n v="35048.959999999999"/>
    <m/>
  </r>
  <r>
    <s v="A-26-25"/>
    <x v="0"/>
    <s v="Houston Toolbank"/>
    <x v="2"/>
    <s v="Operating"/>
    <n v="10000"/>
    <n v="0"/>
    <m/>
  </r>
  <r>
    <s v="A-27-25"/>
    <x v="0"/>
    <s v="Asbestos testing for demolition @ 10243 Emnora "/>
    <x v="7"/>
    <s v="Operating"/>
    <n v="1800"/>
    <n v="0"/>
    <m/>
  </r>
  <r>
    <s v="A-28-25"/>
    <x v="0"/>
    <s v="Metro CDSF Allocations: • Clanton panel replacement- $184,000 • Locations TBD for panel replacements in District A- $316,000 Total - ($500,000)"/>
    <x v="1"/>
    <s v="Capital"/>
    <n v="0"/>
    <n v="0"/>
    <s v="METRO"/>
  </r>
  <r>
    <s v="B-1-25"/>
    <x v="1"/>
    <s v="Various health initiatives"/>
    <x v="8"/>
    <s v="Operating"/>
    <n v="29500"/>
    <n v="24500"/>
    <m/>
  </r>
  <r>
    <s v="B-2-25"/>
    <x v="1"/>
    <s v="HOT Team "/>
    <x v="9"/>
    <s v="Operating"/>
    <n v="190544.27"/>
    <n v="213953.84000000003"/>
    <m/>
  </r>
  <r>
    <s v="B-3-25"/>
    <x v="1"/>
    <s v="Ditch maintenance"/>
    <x v="1"/>
    <s v="Operating"/>
    <n v="0"/>
    <n v="0"/>
    <m/>
  </r>
  <r>
    <s v="B-4-25"/>
    <x v="1"/>
    <s v="Minor home repairs for senior citizens"/>
    <x v="8"/>
    <s v="Operating"/>
    <n v="13710.95"/>
    <n v="6800"/>
    <m/>
  </r>
  <r>
    <s v="B-5-25"/>
    <x v="1"/>
    <s v="BeSuccessful"/>
    <x v="8"/>
    <s v="Operating"/>
    <n v="0"/>
    <n v="0"/>
    <m/>
  </r>
  <r>
    <s v="B-6-25"/>
    <x v="1"/>
    <s v="Small repairs ($5,000 or less) of homes of seniors and disabled constituents"/>
    <x v="8"/>
    <s v="Operating"/>
    <n v="31369.749999999996"/>
    <n v="0"/>
    <m/>
  </r>
  <r>
    <s v="B-7-25"/>
    <x v="1"/>
    <s v="Stray dog roundup"/>
    <x v="3"/>
    <s v="Operating"/>
    <n v="39847.769999999997"/>
    <n v="39847.769999999997"/>
    <m/>
  </r>
  <r>
    <s v="B-8-25"/>
    <x v="1"/>
    <s v="Pay for inspector(s) to spend more time in District B"/>
    <x v="5"/>
    <s v="Operating"/>
    <n v="60000"/>
    <n v="15945.2"/>
    <m/>
  </r>
  <r>
    <s v="B-9-25"/>
    <x v="1"/>
    <s v="Smokey Jasper Park gate"/>
    <x v="4"/>
    <s v="Operating"/>
    <n v="4498"/>
    <n v="4498"/>
    <m/>
  </r>
  <r>
    <s v="B-10-25"/>
    <x v="1"/>
    <s v="Develop a master plan for District B"/>
    <x v="8"/>
    <s v="Operating"/>
    <n v="50000"/>
    <n v="49999.920000000013"/>
    <m/>
  </r>
  <r>
    <s v="B-11-25"/>
    <x v="1"/>
    <s v="Credible Messenger"/>
    <x v="8"/>
    <s v="Operating"/>
    <n v="93524.42"/>
    <n v="93524.42"/>
    <m/>
  </r>
  <r>
    <s v="B-12-25"/>
    <x v="1"/>
    <s v="Tree trimming"/>
    <x v="8"/>
    <s v="Operating"/>
    <n v="0"/>
    <n v="0"/>
    <m/>
  </r>
  <r>
    <s v="B-13-25"/>
    <x v="1"/>
    <s v="LPR/Flock cameras"/>
    <x v="0"/>
    <s v="Operating"/>
    <n v="50000"/>
    <n v="0"/>
    <m/>
  </r>
  <r>
    <s v="B-14-25"/>
    <x v="1"/>
    <s v="Credible Messenger Program "/>
    <x v="8"/>
    <s v="Operating"/>
    <n v="15000"/>
    <n v="0"/>
    <m/>
  </r>
  <r>
    <s v="B-15-25"/>
    <x v="1"/>
    <s v="West Street Recovery to help with disaster recovery"/>
    <x v="9"/>
    <s v="Operating"/>
    <n v="50000"/>
    <n v="0"/>
    <m/>
  </r>
  <r>
    <s v="B-16-25"/>
    <x v="1"/>
    <s v="Divine Linked, Inc. a $50,000 grant to upkeep the right of ways of major corridors in East Houston"/>
    <x v="9"/>
    <s v="Operating"/>
    <n v="50000"/>
    <n v="0"/>
    <m/>
  </r>
  <r>
    <s v="B-17-25"/>
    <x v="1"/>
    <s v="Improve crosswalk/intersection with traffic light, painting/striping and pedestrian signal/signage - Mesa Dr. at N. Green River Dr. ($24,418.18)"/>
    <x v="1"/>
    <s v="Capital"/>
    <n v="0"/>
    <n v="0"/>
    <s v="METRO"/>
  </r>
  <r>
    <s v="B-18-25"/>
    <x v="1"/>
    <s v="Improve crosswalk/intersection with painting/striping, pedestrian signal/signage and school zone traffic signal - Mesa Dr., between HISD Education Learning Center and North Forest High School ($16,391.53)"/>
    <x v="1"/>
    <s v="Capital"/>
    <n v="0"/>
    <n v="0"/>
    <s v="METRO"/>
  </r>
  <r>
    <s v="B-19-25"/>
    <x v="1"/>
    <s v="Improve crosswalk/intersection with painting/striping, pedestrian signal/signage and school zone traffic signal - Mesa Dr. at Sterlingshire St. ($11,966.44)"/>
    <x v="1"/>
    <s v="Capital"/>
    <n v="0"/>
    <n v="0"/>
    <s v="METRO"/>
  </r>
  <r>
    <s v="B-20-25"/>
    <x v="1"/>
    <s v="Speed Cushions - Kashmere Gardens ($73,000)"/>
    <x v="1"/>
    <s v="Capital"/>
    <n v="0"/>
    <n v="0"/>
    <s v="METRO"/>
  </r>
  <r>
    <s v="B-21-25"/>
    <x v="1"/>
    <s v="NTMP Project Herschell 7335-23 ($14,900)"/>
    <x v="1"/>
    <s v="Capital"/>
    <n v="0"/>
    <n v="0"/>
    <s v="METRO"/>
  </r>
  <r>
    <s v="B-22-25"/>
    <x v="1"/>
    <s v="NTMP Project Humble Estates 7023-20 ($37,600)"/>
    <x v="1"/>
    <s v="Capital"/>
    <n v="0"/>
    <n v="0"/>
    <s v="METRO"/>
  </r>
  <r>
    <s v="B-23-25"/>
    <x v="1"/>
    <s v="Houston ToolBank"/>
    <x v="2"/>
    <s v="Operating"/>
    <n v="7500"/>
    <n v="7500"/>
    <m/>
  </r>
  <r>
    <s v="B-24-25"/>
    <x v="1"/>
    <s v="Quiet Zone - Little York and Wayside "/>
    <x v="1"/>
    <s v="Capital"/>
    <n v="5000"/>
    <n v="0"/>
    <m/>
  </r>
  <r>
    <s v="B-25-25"/>
    <x v="1"/>
    <s v="Improve crosswalk/intersection with painting/striping and pedestrian signal/signage - Mesa Dr. &amp; Laura Koppe ($4,716.61)"/>
    <x v="1"/>
    <s v="Capital"/>
    <n v="0"/>
    <n v="0"/>
    <s v="METRO"/>
  </r>
  <r>
    <s v="B-26-25"/>
    <x v="1"/>
    <s v="Selective sidewalk repair - Mesa Dr. from Sterlingshire St. Lake Park Dr. ($238.52)"/>
    <x v="1"/>
    <s v="Capital"/>
    <n v="0"/>
    <n v="0"/>
    <s v="METRO"/>
  </r>
  <r>
    <s v="B-27-25"/>
    <x v="1"/>
    <s v="Houston Toolbank"/>
    <x v="2"/>
    <s v="Operating"/>
    <n v="49675"/>
    <n v="49675"/>
    <m/>
  </r>
  <r>
    <s v="B-28-25"/>
    <x v="1"/>
    <s v="$10,000 grant to Super neighborhoods"/>
    <x v="8"/>
    <s v="Operating"/>
    <n v="90000"/>
    <n v="0"/>
    <m/>
  </r>
  <r>
    <s v="B-29-25"/>
    <x v="1"/>
    <s v="Replacement of shade net and installation - Bordersville Park, 19622 Carver Ave. "/>
    <x v="4"/>
    <s v="Operating"/>
    <n v="2155"/>
    <n v="0"/>
    <m/>
  </r>
  <r>
    <s v="B-30-25"/>
    <x v="1"/>
    <s v="7136-21 Autumn Place - bordered by Weaver, Hirsch, Lockwood and Laura Koppe - Speed cushions ($30,800)"/>
    <x v="1"/>
    <s v="Capital"/>
    <n v="0"/>
    <n v="0"/>
    <s v="METRO"/>
  </r>
  <r>
    <s v="B-31-25"/>
    <x v="1"/>
    <s v="North Plaza 6521-15, Phase D - Speed cushions ($63,179)"/>
    <x v="1"/>
    <s v="Capital"/>
    <n v="0"/>
    <n v="0"/>
    <s v="METRO"/>
  </r>
  <r>
    <s v="B-32-25"/>
    <x v="1"/>
    <s v="                                                                                                                              To help organizations provide services to the children of District B  ($17,000)"/>
    <x v="4"/>
    <s v="Capital"/>
    <n v="17000"/>
    <n v="17000"/>
    <m/>
  </r>
  <r>
    <s v="B-33-25"/>
    <x v="1"/>
    <s v="Trinity Gardens, bounded by Lockwood Dr, Bennington St, Glass St, and E. Crosstimbers St. NTMP Project 7117-21 - Public Safety"/>
    <x v="1"/>
    <s v="Capital"/>
    <n v="0"/>
    <n v="0"/>
    <s v="Canceled by Mary 6/12."/>
  </r>
  <r>
    <s v="B-34-25"/>
    <x v="1"/>
    <s v="Lakewood 6312-13 Phase 1  NTMP - Public Safety ($56,940)"/>
    <x v="1"/>
    <s v="Capital"/>
    <n v="0"/>
    <n v="0"/>
    <s v="METRO"/>
  </r>
  <r>
    <s v="B-35-25"/>
    <x v="1"/>
    <s v="Pleasantville 7425-24 Phase 1 NTMP - Public Saftey ($56,640)"/>
    <x v="1"/>
    <s v="Capital"/>
    <n v="0"/>
    <n v="0"/>
    <s v="METRO"/>
  </r>
  <r>
    <s v="B-36-25"/>
    <x v="1"/>
    <s v="Fifth Ward III 6733-17, phase 4 NTMP - Public Saftey ($36,720)"/>
    <x v="1"/>
    <s v="Capital"/>
    <n v="0"/>
    <n v="0"/>
    <s v="METRO"/>
  </r>
  <r>
    <s v="B-37-25"/>
    <x v="1"/>
    <s v="Rosewood and Lakewood Parks NTMP - Portable Restrooms ($5,760)"/>
    <x v="4"/>
    <s v="Operating"/>
    <n v="5760"/>
    <n v="3360"/>
    <m/>
  </r>
  <r>
    <s v="B-38-25"/>
    <x v="1"/>
    <s v="Funds will be added to an existing contract with Collective Action for Youth ($163,562.84)."/>
    <x v="8"/>
    <s v="Capital"/>
    <n v="163562.84"/>
    <n v="0"/>
    <m/>
  </r>
  <r>
    <s v="B-39-25"/>
    <x v="1"/>
    <s v="Northwood Manor II, Phase 1 Speed Coushions - Public Safety ($54,533)"/>
    <x v="1"/>
    <s v="Capital"/>
    <n v="0"/>
    <n v="0"/>
    <s v="METRO"/>
  </r>
  <r>
    <s v="B-40-25"/>
    <x v="1"/>
    <s v="Speed cushions - project to be identified ($17,956.72)"/>
    <x v="1"/>
    <s v="Capital"/>
    <n v="0"/>
    <n v="0"/>
    <s v="METRO"/>
  </r>
  <r>
    <s v="C-1-25"/>
    <x v="2"/>
    <s v="District C Gun Safety and Gun Lock/Safe Program"/>
    <x v="0"/>
    <s v="Operating"/>
    <n v="34993.96"/>
    <n v="34993.96"/>
    <m/>
  </r>
  <r>
    <s v="C-2-25"/>
    <x v="2"/>
    <s v="Memorial Park and Collier Park - public charging stations"/>
    <x v="10"/>
    <s v="Capital"/>
    <n v="100000"/>
    <n v="0"/>
    <m/>
  </r>
  <r>
    <s v="C-3-25"/>
    <x v="2"/>
    <s v="Mini-murals in District C neighborhoods "/>
    <x v="11"/>
    <s v="Operating"/>
    <n v="10000"/>
    <n v="0"/>
    <m/>
  </r>
  <r>
    <s v="C-4-25"/>
    <x v="2"/>
    <s v="Houston Tool Bank (C-36-23)"/>
    <x v="2"/>
    <s v="Operating"/>
    <n v="34000"/>
    <n v="33000"/>
    <m/>
  </r>
  <r>
    <s v="C-5-25"/>
    <x v="2"/>
    <s v="3rd Annual Families with PRIDE Festival"/>
    <x v="11"/>
    <s v="Operating"/>
    <n v="3545"/>
    <n v="3545"/>
    <m/>
  </r>
  <r>
    <s v="C-6-25"/>
    <x v="2"/>
    <s v="Memorial Park Conservancy Camp Logan marker"/>
    <x v="11"/>
    <s v="Operating"/>
    <n v="10000"/>
    <n v="0"/>
    <m/>
  </r>
  <r>
    <s v="C-7-25"/>
    <x v="2"/>
    <s v="Green Stormwater Infrastructure study at Rice University"/>
    <x v="1"/>
    <s v="Operating"/>
    <n v="2384"/>
    <n v="2384"/>
    <m/>
  </r>
  <r>
    <s v="C-8-25"/>
    <x v="2"/>
    <s v="To support the lifesaving healthcare services and screenings that Planned Parenthood Gulf Coast provides "/>
    <x v="8"/>
    <s v="Operating"/>
    <n v="25000"/>
    <n v="25000"/>
    <m/>
  </r>
  <r>
    <s v="C-9-25"/>
    <x v="2"/>
    <s v="Memorial Park Conservancy's installation of 3 cameras to deter vandalism"/>
    <x v="4"/>
    <s v="Operating"/>
    <n v="23989.37"/>
    <n v="23989.37"/>
    <m/>
  </r>
  <r>
    <s v="C-10-25"/>
    <x v="2"/>
    <s v="SPARK Parks - Stevens Elementary &amp; Harvard Elementary "/>
    <x v="4"/>
    <s v="Operating"/>
    <n v="15000"/>
    <n v="10000"/>
    <m/>
  </r>
  <r>
    <s v="C-11-25"/>
    <x v="2"/>
    <s v="3rd Rain Barrel Sale"/>
    <x v="1"/>
    <s v="Operating"/>
    <n v="18000"/>
    <n v="9792"/>
    <m/>
  </r>
  <r>
    <s v="C-12-25"/>
    <x v="2"/>
    <s v="Urban Harvest at Gregory Lincoln Education Center"/>
    <x v="5"/>
    <s v="Operating"/>
    <n v="10000"/>
    <n v="0"/>
    <m/>
  </r>
  <r>
    <s v="C-13-25"/>
    <x v="2"/>
    <s v="DON will work with District C to create grant agreements to qualified groups (such as Friends of X Park or civic clubs)"/>
    <x v="5"/>
    <s v="Operating"/>
    <n v="0"/>
    <n v="0"/>
    <m/>
  </r>
  <r>
    <s v="C-14-25"/>
    <x v="2"/>
    <s v="DON Neighborhood Matching Grants (Resubmission) for community improvements"/>
    <x v="5"/>
    <s v="Operating"/>
    <n v="15000"/>
    <n v="8606.25"/>
    <m/>
  </r>
  <r>
    <s v="C-15-25"/>
    <x v="2"/>
    <s v="Ditch Maintenance Program"/>
    <x v="1"/>
    <s v="Operating"/>
    <n v="125000"/>
    <n v="0"/>
    <m/>
  </r>
  <r>
    <s v="C-16-25"/>
    <x v="2"/>
    <s v="Maintenance and improvements at HPARD locations"/>
    <x v="4"/>
    <s v="Operating"/>
    <n v="30000"/>
    <n v="27451"/>
    <m/>
  </r>
  <r>
    <s v="C-17-25"/>
    <x v="2"/>
    <s v="Trees, Greening and Beautification in District C"/>
    <x v="4"/>
    <s v="Operating"/>
    <n v="0"/>
    <n v="0"/>
    <m/>
  </r>
  <r>
    <s v="C-18-25"/>
    <x v="2"/>
    <s v="Central Overtime - Resubmission"/>
    <x v="0"/>
    <s v="Operating"/>
    <n v="75000"/>
    <n v="70980.709999999992"/>
    <m/>
  </r>
  <r>
    <s v="C-19-25"/>
    <x v="2"/>
    <s v="Southwest Overtime - Resubmission"/>
    <x v="0"/>
    <s v="Operating"/>
    <n v="25000"/>
    <n v="20349.38"/>
    <m/>
  </r>
  <r>
    <s v="C-20-25"/>
    <x v="2"/>
    <s v="Houston Open 2024 - city booth"/>
    <x v="11"/>
    <s v="Operating"/>
    <n v="12000"/>
    <n v="11750"/>
    <m/>
  </r>
  <r>
    <s v="C-21-25"/>
    <x v="2"/>
    <s v="Air monitor subscription for sites in District C"/>
    <x v="8"/>
    <s v="Operating"/>
    <n v="10000"/>
    <n v="10000"/>
    <m/>
  </r>
  <r>
    <s v="C-22-25"/>
    <x v="2"/>
    <s v="Interfaith Ministries Animeals "/>
    <x v="3"/>
    <s v="Operating"/>
    <n v="2493.75"/>
    <n v="2493.75"/>
    <m/>
  </r>
  <r>
    <s v="C-23-25"/>
    <x v="2"/>
    <s v="BARC Rescue Rally"/>
    <x v="3"/>
    <s v="Operating"/>
    <n v="3800"/>
    <n v="3800"/>
    <m/>
  </r>
  <r>
    <s v="C-24-25"/>
    <x v="2"/>
    <s v="Allocate funding to Interfaith Ministries through HHD to support senior meals on wheels programming for District C residents"/>
    <x v="8"/>
    <s v="Operating"/>
    <n v="10000"/>
    <n v="10000"/>
    <m/>
  </r>
  <r>
    <s v="C-25-25"/>
    <x v="2"/>
    <s v="HPD Equipment"/>
    <x v="8"/>
    <s v="Capital"/>
    <n v="4470"/>
    <n v="4470"/>
    <m/>
  </r>
  <r>
    <s v="C-26-25"/>
    <x v="2"/>
    <s v="Tennis/pickleball courts line striping"/>
    <x v="4"/>
    <s v="Operating"/>
    <n v="45051"/>
    <n v="45051"/>
    <m/>
  </r>
  <r>
    <s v="C-27-25"/>
    <x v="2"/>
    <s v="CASE for Kids"/>
    <x v="4"/>
    <s v="Operating"/>
    <n v="40000"/>
    <n v="22000"/>
    <m/>
  </r>
  <r>
    <s v="C-28-25"/>
    <x v="2"/>
    <s v="Project Title: Renwick Trail Precinct 4 Partnership CM Kamin with input from HPW submitted an application for Harris County Precinct 4's Call for Partnership Projects. The application proposed a feasibility study for mobility improvements and other measures for a Renwick Trail. Precinct 4 will match the remaining costs"/>
    <x v="1"/>
    <s v="Operating"/>
    <n v="10000"/>
    <n v="0"/>
    <m/>
  </r>
  <r>
    <s v="C-29-25"/>
    <x v="2"/>
    <s v=" The 2025 Families with Pride Festival"/>
    <x v="11"/>
    <s v="Operating"/>
    <n v="30000"/>
    <n v="0"/>
    <m/>
  </r>
  <r>
    <s v="C-30-25"/>
    <x v="2"/>
    <s v="SPARK Park - Waltrip High School "/>
    <x v="4"/>
    <s v="Operating"/>
    <n v="1000"/>
    <n v="1000"/>
    <m/>
  </r>
  <r>
    <s v="C-31-25"/>
    <x v="2"/>
    <s v="Freedmen's Town Visitor Center "/>
    <x v="4"/>
    <s v="Operating"/>
    <n v="8000"/>
    <n v="8000"/>
    <m/>
  </r>
  <r>
    <s v="C-32-25"/>
    <x v="2"/>
    <s v="SPARK Park - Sinclair Elementary"/>
    <x v="4"/>
    <s v="Operating"/>
    <n v="10000"/>
    <n v="0"/>
    <m/>
  </r>
  <r>
    <s v="C-33-25"/>
    <x v="2"/>
    <s v="LULAC Council 60 Clubhouse"/>
    <x v="12"/>
    <s v="Operating"/>
    <n v="10000"/>
    <n v="0"/>
    <m/>
  </r>
  <r>
    <s v="C-34-25"/>
    <x v="2"/>
    <s v="African American History Research Center at Gregory School"/>
    <x v="7"/>
    <s v="Operating"/>
    <n v="7000"/>
    <n v="0"/>
    <m/>
  </r>
  <r>
    <s v="C-35-25"/>
    <x v="2"/>
    <s v="Houston Area Women Center - Mother's Day Event"/>
    <x v="13"/>
    <s v="Operating"/>
    <n v="0"/>
    <n v="0"/>
    <m/>
  </r>
  <r>
    <s v="C-36-25"/>
    <x v="2"/>
    <s v="Working with MetroHouston to provide funding for bus shelter improvements and shelter installation"/>
    <x v="12"/>
    <s v="Operating"/>
    <n v="50000"/>
    <n v="0"/>
    <m/>
  </r>
  <r>
    <s v="C-37-25"/>
    <x v="2"/>
    <s v="Installation of bike racks at various locations"/>
    <x v="4"/>
    <s v="Operating"/>
    <n v="25000"/>
    <n v="0"/>
    <m/>
  </r>
  <r>
    <s v="C-38-25"/>
    <x v="2"/>
    <s v="Council Member Kamin is proposing a $15,000 grant to the Houston Area Women’s Center (HAWC) to support the critical services they provide (24/7 crisis hotline, enhance operations at their residential facility, and support programming and activities for clients receiving care at the center)"/>
    <x v="13"/>
    <s v="Operating"/>
    <n v="15000"/>
    <n v="0"/>
    <m/>
  </r>
  <r>
    <s v="C-39-25"/>
    <x v="2"/>
    <s v="Metropolitan Multi-Service Center (City Facility)"/>
    <x v="7"/>
    <s v="Operating"/>
    <n v="100000"/>
    <n v="0"/>
    <m/>
  </r>
  <r>
    <s v="C-40-25"/>
    <x v="2"/>
    <s v="Various Locations in District C CM Kamin would like to use CDSF Operating Funds to upsize inlets and provide drainage improvements "/>
    <x v="1"/>
    <s v="Operating"/>
    <n v="89325.92"/>
    <n v="0"/>
    <m/>
  </r>
  <r>
    <s v="C-41-25"/>
    <x v="2"/>
    <s v="Various locations in the City of Houston A grant agreement with the Houston Parks Board to support various public improvements"/>
    <x v="4"/>
    <s v="Operating"/>
    <n v="40000"/>
    <n v="0"/>
    <m/>
  </r>
  <r>
    <s v="C-42-25"/>
    <x v="2"/>
    <s v="Intersection Modification ($120,000)"/>
    <x v="1"/>
    <s v="Capital"/>
    <n v="0"/>
    <n v="0"/>
    <s v="METRO"/>
  </r>
  <r>
    <s v="C-43-25"/>
    <x v="2"/>
    <s v=" Improving safety and infrastructure 13th &amp; Columbia ($13,000)"/>
    <x v="1"/>
    <s v="Capital"/>
    <n v="0"/>
    <n v="0"/>
    <s v="METRO"/>
  </r>
  <r>
    <s v="C-44-25"/>
    <x v="2"/>
    <s v=" Various Locations in District C Improving street conditions and safety for Houstonians ($100,000)"/>
    <x v="1"/>
    <s v="Capital"/>
    <n v="0"/>
    <n v="0"/>
    <s v="METRO"/>
  </r>
  <r>
    <s v="C-45-25"/>
    <x v="2"/>
    <s v=" Various locations in the City of Houston A grant agreement with the Houston Parks Board to support various public improvements for parks, trail, greenspaces and access to those amenities as determined by Council Member Kamin in partnership with the HPB "/>
    <x v="4"/>
    <s v="Operating"/>
    <n v="0"/>
    <n v="0"/>
    <m/>
  </r>
  <r>
    <s v="C-46-25"/>
    <x v="2"/>
    <s v="The specific location is on dead-ends that HPW has evaluated Providing intersection modification for safety as discussed with HPW ($167,000)"/>
    <x v="1"/>
    <s v="Capital"/>
    <n v="0"/>
    <n v="0"/>
    <s v="METRO"/>
  </r>
  <r>
    <s v="C-47-25"/>
    <x v="2"/>
    <s v="Sidewalks, Intersection Modifications &amp; Safe Crossings - various locations ($100,000)"/>
    <x v="1"/>
    <s v="Capital"/>
    <n v="0"/>
    <n v="0"/>
    <s v="METRO"/>
  </r>
  <r>
    <s v="C-48-25"/>
    <x v="2"/>
    <s v="Improving public HPARD parks in shade structures - various parks in District C"/>
    <x v="4"/>
    <s v="Capital"/>
    <n v="40000"/>
    <n v="0"/>
    <m/>
  </r>
  <r>
    <s v="D-1-25"/>
    <x v="3"/>
    <s v="Good Neighborhood Program"/>
    <x v="5"/>
    <s v="Operating"/>
    <n v="72000"/>
    <n v="3640"/>
    <m/>
  </r>
  <r>
    <s v="D-2-25"/>
    <x v="3"/>
    <s v="Sunnyside Community Center - computer lab use"/>
    <x v="4"/>
    <s v="Operating"/>
    <n v="50000"/>
    <n v="47099.98"/>
    <m/>
  </r>
  <r>
    <s v="D-3-25"/>
    <x v="3"/>
    <s v="HPD South Central"/>
    <x v="0"/>
    <s v="Operating"/>
    <n v="984.1"/>
    <n v="862.7"/>
    <m/>
  </r>
  <r>
    <s v="D-4-25"/>
    <x v="3"/>
    <s v="ATVs - Southeast Station on Mykawa - Provide ATV units to allow officers to access restrictive areas of parks and other spaces"/>
    <x v="0"/>
    <s v="Operating"/>
    <n v="2115"/>
    <n v="0"/>
    <m/>
  </r>
  <r>
    <s v="D-5-25"/>
    <x v="3"/>
    <s v="HOT Team"/>
    <x v="9"/>
    <s v="Operating"/>
    <n v="80000"/>
    <n v="69423.540000000008"/>
    <m/>
  </r>
  <r>
    <s v="D-6-25"/>
    <x v="3"/>
    <s v="Communtiy Fall Festival"/>
    <x v="5"/>
    <s v="Operating"/>
    <n v="10000"/>
    <n v="10000"/>
    <m/>
  </r>
  <r>
    <s v="D-7-25"/>
    <x v="3"/>
    <s v="Provide Port-a-Can facilities at Zollie Scales Park and Schnur Park"/>
    <x v="3"/>
    <s v="Operating"/>
    <n v="6773.23"/>
    <n v="2065"/>
    <m/>
  </r>
  <r>
    <s v="D-8-25"/>
    <x v="3"/>
    <s v="Overtime - Southeast "/>
    <x v="0"/>
    <s v="Operating"/>
    <n v="926.42"/>
    <n v="0"/>
    <m/>
  </r>
  <r>
    <s v="D-9-25"/>
    <x v="3"/>
    <s v="Senior Residential Repair Program with Harris County Area Agency on Aging "/>
    <x v="8"/>
    <s v="Operating"/>
    <n v="50000"/>
    <n v="0"/>
    <m/>
  </r>
  <r>
    <s v="D-10-25"/>
    <x v="3"/>
    <s v="Harris County Area Agency on Aging - YWCA Houston - Senior Nutrition Program"/>
    <x v="8"/>
    <s v="Operating"/>
    <n v="20000"/>
    <n v="0"/>
    <m/>
  </r>
  <r>
    <s v="D-11-25"/>
    <x v="3"/>
    <s v="SPARK Park - Lockhart Elementary   "/>
    <x v="4"/>
    <s v="Capital"/>
    <n v="25000"/>
    <n v="0"/>
    <m/>
  </r>
  <r>
    <s v="D-12-25"/>
    <x v="3"/>
    <s v="Community Service Inspector"/>
    <x v="5"/>
    <s v="Operating"/>
    <n v="80000"/>
    <n v="35713.42"/>
    <m/>
  </r>
  <r>
    <s v="D-13-25"/>
    <x v="3"/>
    <s v="Community Egagement initiatives"/>
    <x v="5"/>
    <s v="Operating"/>
    <n v="75000"/>
    <n v="8658.48"/>
    <m/>
  </r>
  <r>
    <s v="D-14-25"/>
    <x v="3"/>
    <s v="Anti-Gang initiative"/>
    <x v="5"/>
    <s v="Operating"/>
    <n v="145337.82"/>
    <n v="86323.7"/>
    <m/>
  </r>
  <r>
    <s v="D-15-25"/>
    <x v="3"/>
    <s v="Flock cameras (20)"/>
    <x v="0"/>
    <s v="Capital"/>
    <n v="100000"/>
    <n v="100000"/>
    <m/>
  </r>
  <r>
    <s v="D-16-25"/>
    <x v="3"/>
    <s v="HPL Enhancement"/>
    <x v="6"/>
    <s v="Operating"/>
    <n v="61311.43"/>
    <n v="0"/>
    <m/>
  </r>
  <r>
    <s v="D-17-25"/>
    <x v="3"/>
    <s v="The Meal Ready-to-Eat (MRE) initiative aims to assist District D constituents in their recovery efforts following the aftermath of Hurricane Beryl"/>
    <x v="14"/>
    <s v="Operating"/>
    <n v="0"/>
    <n v="0"/>
    <m/>
  </r>
  <r>
    <s v="D-18-25"/>
    <x v="3"/>
    <s v="SPARK Park - Lockhart Elementary"/>
    <x v="4"/>
    <s v="Capital"/>
    <n v="50000"/>
    <n v="50000"/>
    <m/>
  </r>
  <r>
    <s v="D-19-25"/>
    <x v="3"/>
    <s v="Minor curb changes - Ardmore Street Bridge @ South MacGregor ($16k)"/>
    <x v="1"/>
    <s v="Capital"/>
    <n v="0"/>
    <n v="0"/>
    <s v="METRO"/>
  </r>
  <r>
    <s v="D-20-25"/>
    <x v="3"/>
    <s v="NTMP - 7312-23 Brookhaven ($9,800)"/>
    <x v="1"/>
    <s v="Capital"/>
    <n v="0"/>
    <n v="0"/>
    <s v="METRO"/>
  </r>
  <r>
    <s v="D-21-25"/>
    <x v="3"/>
    <s v="NTMP - 6902-19 Edgebrook Park ($24,900)"/>
    <x v="1"/>
    <s v="Capital"/>
    <n v="0"/>
    <n v="0"/>
    <s v="METRO"/>
  </r>
  <r>
    <s v="D-22-25"/>
    <x v="3"/>
    <s v="Houston Toolbank "/>
    <x v="2"/>
    <s v="Operating"/>
    <n v="7500"/>
    <n v="7500"/>
    <m/>
  </r>
  <r>
    <s v="D-23-25"/>
    <x v="3"/>
    <s v="Emancipation Park - expanded community programming at Emancipation Park, operated in partnership with the Emancipation Conservancy"/>
    <x v="4"/>
    <s v="Operating"/>
    <n v="25000"/>
    <n v="0"/>
    <m/>
  </r>
  <r>
    <s v="D-24-25"/>
    <x v="3"/>
    <s v="Gulfgate Safe Routes to School (SRTS) Project"/>
    <x v="1"/>
    <s v="Capital"/>
    <n v="0"/>
    <n v="0"/>
    <m/>
  </r>
  <r>
    <s v="D-25-25"/>
    <x v="3"/>
    <s v="The Shape Community Center Project - “Month of Service” campaign"/>
    <x v="5"/>
    <s v="Operating"/>
    <n v="25000"/>
    <n v="0"/>
    <m/>
  </r>
  <r>
    <s v="D-26-25"/>
    <x v="3"/>
    <s v="Infrastructure improvements at and around Sims Bayou Park ($150,000)"/>
    <x v="1"/>
    <s v="Capital"/>
    <n v="0"/>
    <n v="0"/>
    <s v="METRO"/>
  </r>
  <r>
    <s v="D-27-25"/>
    <x v="3"/>
    <s v="Within the Greater Southeast Management District, focused on corridors that connect to Brays Bayou and MacGregor Park ($149,000)"/>
    <x v="1"/>
    <s v="Capital"/>
    <n v="0"/>
    <n v="0"/>
    <s v="METRO"/>
  </r>
  <r>
    <s v="D-28-25"/>
    <x v="3"/>
    <s v="Holman Street, between Emancipation Avenue and the Columbia Tap Trail - design and construction of new sidewalks ($150,000)"/>
    <x v="1"/>
    <s v="Capital"/>
    <n v="0"/>
    <n v="0"/>
    <s v="METRO"/>
  </r>
  <r>
    <s v="D-29-25"/>
    <x v="3"/>
    <s v="Cleburne and Caroline Streets - construct and repair sidewalks"/>
    <x v="1"/>
    <m/>
    <n v="0"/>
    <n v="0"/>
    <m/>
  </r>
  <r>
    <s v="D-30-25"/>
    <x v="3"/>
    <s v="CASE for Kids"/>
    <x v="4"/>
    <s v="Operating"/>
    <n v="47000"/>
    <n v="38000"/>
    <m/>
  </r>
  <r>
    <s v="E-1-25"/>
    <x v="4"/>
    <s v="Clear Lake-Ellington Recycling Center - once monthly electronic recycling services"/>
    <x v="0"/>
    <s v="Operating"/>
    <n v="10000"/>
    <n v="8832.4699999999993"/>
    <m/>
  </r>
  <r>
    <s v="E-2-25"/>
    <x v="4"/>
    <s v="Kingwood METRO Park &amp; Ride - once monthly electronic recycling services"/>
    <x v="0"/>
    <s v="Operating"/>
    <n v="12590.29"/>
    <n v="11388.36"/>
    <m/>
  </r>
  <r>
    <s v="E-3-25"/>
    <x v="4"/>
    <s v="HPD Over Time at Kingwood, Monroe , and Bay Area METRO Park &amp; Ride"/>
    <x v="0"/>
    <s v="Operating"/>
    <n v="0"/>
    <n v="0"/>
    <m/>
  </r>
  <r>
    <s v="E-4-25"/>
    <x v="4"/>
    <s v="Right of Way Mowing - Kingwood and Clear Lake Rights of Way"/>
    <x v="9"/>
    <s v="Operating"/>
    <n v="49742.79"/>
    <n v="28372.5"/>
    <m/>
  </r>
  <r>
    <s v="E-5-25"/>
    <x v="4"/>
    <s v="Overtime initiatives HPD-Clear Lake"/>
    <x v="0"/>
    <s v="Operating"/>
    <n v="16072.56"/>
    <n v="16072.56"/>
    <m/>
  </r>
  <r>
    <s v="E-6-25"/>
    <x v="4"/>
    <s v="Apex VR Training Simulator HPD-Clear Lake"/>
    <x v="0"/>
    <s v="Operating"/>
    <n v="0"/>
    <n v="0"/>
    <m/>
  </r>
  <r>
    <s v="E-7-25"/>
    <x v="4"/>
    <s v="HPD-Kingwood Division - Polaris utility vehicle with lights and sirens"/>
    <x v="0"/>
    <s v="Operating"/>
    <n v="30104.9"/>
    <n v="30104.9"/>
    <m/>
  </r>
  <r>
    <s v="E-8-25"/>
    <x v="4"/>
    <s v="HPD-Clear Lake Division - Polaris utility vehicle with lights and sirens"/>
    <x v="0"/>
    <s v="Operating"/>
    <n v="30104.9"/>
    <n v="30104.9"/>
    <m/>
  </r>
  <r>
    <s v="E-9-25"/>
    <x v="4"/>
    <s v="Kingwood METRO Park &amp; Ride Recycling Center - security for electronic recycling events"/>
    <x v="0"/>
    <s v="Operating"/>
    <n v="45474.229999999996"/>
    <n v="45474.229999999996"/>
    <m/>
  </r>
  <r>
    <s v="E-10-25"/>
    <x v="4"/>
    <s v="Clear Lake-Ellington Recycling Center - security for electronic recycling events"/>
    <x v="0"/>
    <s v="Operating"/>
    <n v="29782.98"/>
    <n v="29782.98"/>
    <m/>
  </r>
  <r>
    <s v="E-11-25"/>
    <x v="4"/>
    <s v="HPD-Clear Lake - overtime funds to support high level of crime apartments and businesses"/>
    <x v="0"/>
    <s v="Operating"/>
    <n v="33778.050000000003"/>
    <n v="29949.890000000003"/>
    <m/>
  </r>
  <r>
    <s v="E-12-25"/>
    <x v="4"/>
    <s v="HPD-Kingwood - overtime funds to support high level of crime apartments and businesses"/>
    <x v="0"/>
    <s v="Operating"/>
    <n v="52649.39"/>
    <n v="52649.39"/>
    <m/>
  </r>
  <r>
    <s v="E-13-25"/>
    <x v="4"/>
    <s v="Purchase of necessary rescue high-water rescue equipment to aid HPD-Clear Lake officers in their mission to rescue citizens in our area during floods"/>
    <x v="0"/>
    <s v="Capital"/>
    <n v="1140.21"/>
    <n v="1140.21"/>
    <m/>
  </r>
  <r>
    <s v="E-14-25"/>
    <x v="4"/>
    <s v="Bay Area Economic Houston Partnership"/>
    <x v="11"/>
    <s v="Operating"/>
    <n v="49500"/>
    <n v="49500"/>
    <m/>
  </r>
  <r>
    <s v="E-15-25"/>
    <x v="4"/>
    <s v="Tree trimming"/>
    <x v="4"/>
    <s v="Operating"/>
    <n v="9733.0499999999993"/>
    <n v="9733.0499999999993"/>
    <m/>
  </r>
  <r>
    <s v="E-16-25"/>
    <x v="4"/>
    <s v="Two Jet Skis with a two-ski trailer"/>
    <x v="0"/>
    <s v="Capital"/>
    <n v="43496.98"/>
    <n v="43496.98"/>
    <m/>
  </r>
  <r>
    <s v="E-17-25"/>
    <x v="4"/>
    <s v="Replacing two speed cushions at 1010 Westmont Drive ($10,000)"/>
    <x v="1"/>
    <s v="Capital"/>
    <n v="0"/>
    <n v="0"/>
    <s v="METRO"/>
  </r>
  <r>
    <s v="E-18-25"/>
    <x v="4"/>
    <s v="HTV Services for Town Hall at Kingwood, community center"/>
    <x v="11"/>
    <s v="Operating"/>
    <n v="1890"/>
    <n v="1890"/>
    <m/>
  </r>
  <r>
    <s v="E-19-25"/>
    <x v="4"/>
    <s v="District E Town Hall on HTV One Movement Bible Church"/>
    <x v="11"/>
    <s v="Operating"/>
    <n v="1890"/>
    <n v="1890"/>
    <m/>
  </r>
  <r>
    <s v="E-20-25"/>
    <x v="4"/>
    <s v="District E Town Hall on HTV Bay Area Houston Economic Partnership. 1150 Gemini St, Houston, TX 77058"/>
    <x v="11"/>
    <s v="Operating"/>
    <n v="1890"/>
    <n v="1890"/>
    <m/>
  </r>
  <r>
    <s v="E-21-25"/>
    <x v="4"/>
    <s v="Installation of two gates, one concrete pad, one picnic table, and one bbq pit at Oak Meadows Park"/>
    <x v="4"/>
    <s v="Operating"/>
    <n v="10130.35"/>
    <n v="10130.35"/>
    <m/>
  </r>
  <r>
    <s v="E-22-25"/>
    <x v="4"/>
    <s v="Neighborhoods Improvements"/>
    <x v="5"/>
    <s v="Operating"/>
    <n v="20000"/>
    <n v="0"/>
    <m/>
  </r>
  <r>
    <s v="E-23-25"/>
    <x v="4"/>
    <s v="Overtime HPD Eastside"/>
    <x v="0"/>
    <s v="Operating"/>
    <n v="15409.71"/>
    <n v="14962.95"/>
    <m/>
  </r>
  <r>
    <s v="E-24-25"/>
    <x v="4"/>
    <s v="Panel replacment - Saturn Ln past Hercules Ave going towards NASA ($19,040)"/>
    <x v="1"/>
    <s v="Capital"/>
    <n v="0"/>
    <n v="0"/>
    <s v="METRO"/>
  </r>
  <r>
    <s v="E-25-25"/>
    <x v="4"/>
    <s v="Panel replacment - On El Camino Blvd. right past the intersection at Bay Area Blvd. going towards Ramada ($148k)"/>
    <x v="1"/>
    <s v="Capital"/>
    <n v="0"/>
    <n v="0"/>
    <s v="METRO"/>
  </r>
  <r>
    <s v="E-26-25 "/>
    <x v="4"/>
    <s v="Panel replacements - Westbound lanes of Kingwood Drive from Mills Branch Drive to Willow Terrace Drive ($113k)"/>
    <x v="1"/>
    <s v="Capital"/>
    <n v="0"/>
    <n v="0"/>
    <s v="METRO"/>
  </r>
  <r>
    <s v="E-27-25"/>
    <x v="4"/>
    <s v="Overtime for Kingwood Esplanades Cleanup"/>
    <x v="4"/>
    <s v="Capital"/>
    <n v="3000"/>
    <n v="3000"/>
    <m/>
  </r>
  <r>
    <s v="E-28-25"/>
    <x v="4"/>
    <s v="Annual costs associated with the placement of FLOCK Safety Cameras"/>
    <x v="0"/>
    <s v="Capital"/>
    <n v="15000"/>
    <n v="15000"/>
    <m/>
  </r>
  <r>
    <s v="E-29-25"/>
    <x v="4"/>
    <s v="Funding overtime initiatives; apartments and businesses Patrol/DRT/Community Events/Priority Investigative Units"/>
    <x v="0"/>
    <s v="Capital"/>
    <n v="15000"/>
    <n v="14395.78"/>
    <m/>
  </r>
  <r>
    <s v="E-30-25"/>
    <x v="4"/>
    <s v="Overlay of Beresford St from Halifax St to Louisville St ($60k)"/>
    <x v="1"/>
    <s v="Capital"/>
    <n v="0"/>
    <n v="0"/>
    <s v="METRO"/>
  </r>
  <r>
    <s v="E-31-25"/>
    <x v="4"/>
    <s v="Remove/replace sidewalk along Space Center Blvd from El Dorado Blvd to Pearhaven Dr ($6,375)"/>
    <x v="1"/>
    <s v="Capital"/>
    <n v="0"/>
    <n v="0"/>
    <s v="METRO"/>
  </r>
  <r>
    <s v="E-32-25"/>
    <x v="4"/>
    <s v="Overlay of Beresford St from Halifax St to Louisville St"/>
    <x v="1"/>
    <s v="Capital"/>
    <n v="0"/>
    <n v="0"/>
    <m/>
  </r>
  <r>
    <s v="E-33-25"/>
    <x v="4"/>
    <s v="Illegal Dog Dumping signs - Kingwood Drive &amp; Sweetstem Drive Right-of-Way"/>
    <x v="1"/>
    <s v="Operating"/>
    <n v="1100"/>
    <n v="0"/>
    <m/>
  </r>
  <r>
    <s v="E-34-25"/>
    <x v="4"/>
    <s v="Purchase of a grapple truck"/>
    <x v="4"/>
    <s v="Capital"/>
    <n v="101098.31"/>
    <n v="101098.31"/>
    <m/>
  </r>
  <r>
    <s v="E-35-25"/>
    <x v="4"/>
    <s v="Sunrise Lake Drive from Space Center Blvd to El Dorado Blvd - removing and disposing of reinforced concrete pavements ($143,285)"/>
    <x v="1"/>
    <s v="Capital"/>
    <n v="25612.3"/>
    <n v="25612.3"/>
    <m/>
  </r>
  <r>
    <s v="E-36-25"/>
    <x v="4"/>
    <s v="Kingwood Drive at Woodland Hills - remove/replace gutter"/>
    <x v="1"/>
    <s v="Capital"/>
    <n v="8000"/>
    <n v="8000"/>
    <m/>
  </r>
  <r>
    <s v="F-1-25"/>
    <x v="5"/>
    <s v="Stoney Brook Drive. Issue ID 961F (Remove/Replace Sidewalk @ Stoney Brook - South of Richmond) - $47.5k"/>
    <x v="1"/>
    <s v="Capital"/>
    <n v="8700"/>
    <n v="8700"/>
    <m/>
  </r>
  <r>
    <s v="F-2-25"/>
    <x v="5"/>
    <s v="NTMP speed cushion - 7325-23 Piney Point Elementary School ($52.6k)"/>
    <x v="1"/>
    <s v="Capital"/>
    <n v="52600"/>
    <n v="52600"/>
    <m/>
  </r>
  <r>
    <s v="F-3-25"/>
    <x v="5"/>
    <s v="NTMP speed cushion - 7233-22 Imperial Point_2022 ($29.9k)"/>
    <x v="1"/>
    <s v="Capital"/>
    <n v="29900"/>
    <n v="29900"/>
    <m/>
  </r>
  <r>
    <s v="F-4-25"/>
    <x v="5"/>
    <s v="Shadow Lake Bike trail"/>
    <x v="4"/>
    <s v="Capital"/>
    <n v="0"/>
    <n v="0"/>
    <m/>
  </r>
  <r>
    <s v="F-5-25"/>
    <x v="5"/>
    <s v="Annual cost of 50 LPRs $125,000 + 5 additional LPRs to be installed in FY25 $13,750 New total for FY25 = $138,750"/>
    <x v="0"/>
    <s v="Capital"/>
    <n v="138750"/>
    <n v="138750"/>
    <m/>
  </r>
  <r>
    <s v="F-6-25"/>
    <x v="5"/>
    <s v="District F HOT Team"/>
    <x v="9"/>
    <s v="Operating"/>
    <n v="112911.43999999999"/>
    <n v="61012.079999999994"/>
    <m/>
  </r>
  <r>
    <s v="F-7-25"/>
    <x v="5"/>
    <s v="Utility/Electrical Box Mini Mural project with 2 locations in District F "/>
    <x v="11"/>
    <s v="Operating"/>
    <n v="8600"/>
    <n v="0"/>
    <m/>
  </r>
  <r>
    <s v="F-8-25"/>
    <x v="5"/>
    <s v="Good Neighbor Program - Career &amp; Recovery Resources"/>
    <x v="5"/>
    <s v="Operating"/>
    <n v="6000"/>
    <n v="0"/>
    <m/>
  </r>
  <r>
    <s v="F-9-25"/>
    <x v="5"/>
    <s v="Houston Tool Bank "/>
    <x v="2"/>
    <s v="Operating"/>
    <n v="5204"/>
    <n v="5204"/>
    <m/>
  </r>
  <r>
    <s v="F-10-25"/>
    <x v="5"/>
    <s v="7233-22 Imperial Point - 6 NTMP speed cushions ($29.9k)"/>
    <x v="1"/>
    <s v="Capital"/>
    <n v="0"/>
    <n v="0"/>
    <m/>
  </r>
  <r>
    <s v="F-11-25"/>
    <x v="5"/>
    <s v="7325-23 Piney Point ES - 7325-23 Piney Point ES NTMP - 9 proposed locations ($52.6k)"/>
    <x v="1"/>
    <s v="Capital"/>
    <n v="0"/>
    <n v="0"/>
    <m/>
  </r>
  <r>
    <s v="F-12-25"/>
    <x v="5"/>
    <s v="Meals on Wheels - Interfaith Ministries Senior Program"/>
    <x v="8"/>
    <s v="Operating"/>
    <n v="25030.560000000001"/>
    <n v="15030.8"/>
    <m/>
  </r>
  <r>
    <s v="F-13-25"/>
    <x v="5"/>
    <s v="Animal Enforcement officer overtime sweeps "/>
    <x v="3"/>
    <s v="Operating"/>
    <n v="0"/>
    <n v="0"/>
    <m/>
  </r>
  <r>
    <s v="F-14-25"/>
    <x v="5"/>
    <s v="Overtime for DRT MidWest - Overtime After Hours (Richmond Corridor)"/>
    <x v="0"/>
    <s v="Operating"/>
    <n v="3612.2200000000003"/>
    <n v="3612.22"/>
    <m/>
  </r>
  <r>
    <s v="F-15-25"/>
    <x v="5"/>
    <s v="Microchip Event 11/16/24"/>
    <x v="3"/>
    <s v="Operating"/>
    <n v="0"/>
    <n v="0"/>
    <m/>
  </r>
  <r>
    <s v="F-16-25"/>
    <x v="5"/>
    <s v="SPARK Park - Chancellor Elementary School"/>
    <x v="4"/>
    <s v="Operating"/>
    <n v="10000"/>
    <n v="10000"/>
    <m/>
  </r>
  <r>
    <s v="F-17-25 "/>
    <x v="5"/>
    <s v="Microchip event - 250 microchips"/>
    <x v="3"/>
    <s v="Operating"/>
    <n v="3750"/>
    <n v="680"/>
    <m/>
  </r>
  <r>
    <s v="F-18-25"/>
    <x v="5"/>
    <s v="Panel Replacements - Wellington Park ($461,200)"/>
    <x v="1"/>
    <s v="Capital"/>
    <n v="0"/>
    <n v="0"/>
    <s v="METRO"/>
  </r>
  <r>
    <s v="F-19-25"/>
    <x v="5"/>
    <s v="Various organizations servicing after-school programs across the District"/>
    <x v="4"/>
    <s v="Operating"/>
    <n v="75250"/>
    <n v="32250"/>
    <m/>
  </r>
  <r>
    <s v="F-20-25"/>
    <x v="5"/>
    <s v="NTMP installation of 6 speed cushions "/>
    <x v="1"/>
    <s v="Capital"/>
    <n v="0"/>
    <n v="0"/>
    <m/>
  </r>
  <r>
    <s v="F-21-25"/>
    <x v="5"/>
    <s v="Westside HPD/DRT overtime funding"/>
    <x v="0"/>
    <s v="Operating"/>
    <n v="6527.78"/>
    <n v="6527.78"/>
    <m/>
  </r>
  <r>
    <s v="F-22-25"/>
    <x v="5"/>
    <s v="NTMP speed cushions - 12 locations "/>
    <x v="1"/>
    <s v="Capital"/>
    <n v="59800"/>
    <n v="59800"/>
    <m/>
  </r>
  <r>
    <s v="F-23-25"/>
    <x v="5"/>
    <s v="NTMP project with 14 speed cushion locations within the Huntington Village Subdivision"/>
    <x v="1"/>
    <s v="Capital"/>
    <n v="63900"/>
    <n v="63900"/>
    <m/>
  </r>
  <r>
    <s v="F-24-25"/>
    <x v="5"/>
    <s v="Houston Tool Bank "/>
    <x v="11"/>
    <s v="Operating"/>
    <n v="7500"/>
    <n v="7500"/>
    <m/>
  </r>
  <r>
    <s v="F-25-25"/>
    <x v="5"/>
    <s v="Air Quality Monitoring Initiative - This project will install 3 air monitors across District F to measure air quality near concrete mixing plants"/>
    <x v="8"/>
    <s v="Operating"/>
    <n v="4200"/>
    <n v="0"/>
    <m/>
  </r>
  <r>
    <s v="F-26-25"/>
    <x v="5"/>
    <s v="Future Founders Initiative Summer Youth Enteprenuership "/>
    <x v="15"/>
    <s v="Operating"/>
    <n v="2750"/>
    <n v="0"/>
    <m/>
  </r>
  <r>
    <s v="G-1-25"/>
    <x v="6"/>
    <s v="Central Patrol - seven patrol bikes and accessories"/>
    <x v="0"/>
    <s v="Operating"/>
    <n v="13523.5"/>
    <n v="9212.1"/>
    <m/>
  </r>
  <r>
    <s v="G-2-25"/>
    <x v="6"/>
    <s v="HPD Midwest Supplemental OT"/>
    <x v="0"/>
    <s v="Operating"/>
    <n v="6996.8"/>
    <n v="6996.7999999999993"/>
    <m/>
  </r>
  <r>
    <s v="G-3-25"/>
    <x v="6"/>
    <s v="HPD Westside OT"/>
    <x v="0"/>
    <s v="Operating"/>
    <n v="5039.9399999999996"/>
    <n v="5039.9399999999996"/>
    <m/>
  </r>
  <r>
    <s v="G-4-25"/>
    <x v="6"/>
    <s v="Mounted Patrol in District G"/>
    <x v="0"/>
    <s v="Operating"/>
    <n v="5587.23"/>
    <n v="5587.23"/>
    <m/>
  </r>
  <r>
    <s v="G-5-25"/>
    <x v="6"/>
    <s v="HPD Mounted Patrol sponsorship"/>
    <x v="0"/>
    <s v="Operating"/>
    <n v="5006.8"/>
    <n v="5006.8"/>
    <m/>
  </r>
  <r>
    <s v="G-6-25"/>
    <x v="6"/>
    <s v="HPD Central/HPD Midwest - West Loop Safety Initiative"/>
    <x v="0"/>
    <s v="Operating"/>
    <n v="23345.31"/>
    <n v="15633.49"/>
    <m/>
  </r>
  <r>
    <s v="G-7-25"/>
    <x v="6"/>
    <s v="Supplies for HPD Midwest Explorers Program"/>
    <x v="0"/>
    <s v="Operating"/>
    <n v="971.54"/>
    <n v="0"/>
    <m/>
  </r>
  <r>
    <s v="G-8-25"/>
    <x v="6"/>
    <s v="Intersection of Taylorcrest and Brittmoore - safety improvements at elementary school"/>
    <x v="1"/>
    <s v="Operating"/>
    <n v="800"/>
    <n v="0"/>
    <m/>
  </r>
  <r>
    <s v="G-9-25"/>
    <x v="6"/>
    <s v="Additional traffic enforcement around Beltway 8 construction"/>
    <x v="0"/>
    <s v="Operating"/>
    <n v="10000"/>
    <n v="10000"/>
    <m/>
  </r>
  <r>
    <s v="G-10-25"/>
    <x v="6"/>
    <s v="Safe Exchange signage for HPD Westside Division"/>
    <x v="0"/>
    <s v="Operating"/>
    <n v="445.93"/>
    <n v="0"/>
    <m/>
  </r>
  <r>
    <s v="G-11-25"/>
    <x v="6"/>
    <s v="Install a crosswalk - Intersection of Tapper Hill Drive and Parkway Plaza Drive ($11,619)"/>
    <x v="1"/>
    <s v="Capital"/>
    <n v="0"/>
    <n v="0"/>
    <s v="METRO"/>
  </r>
  <r>
    <s v="G-12-25"/>
    <x v="6"/>
    <s v="HPD Westside Patrol"/>
    <x v="0"/>
    <s v="Operating"/>
    <n v="14821.19"/>
    <n v="14821.19"/>
    <m/>
  </r>
  <r>
    <s v="G-13-25"/>
    <x v="6"/>
    <s v="Half-closure of of Beauregard at Gessner intersection ($20k)"/>
    <x v="1"/>
    <s v="Operating"/>
    <n v="0"/>
    <n v="0"/>
    <s v="METRO"/>
  </r>
  <r>
    <s v="G-14-25"/>
    <x v="6"/>
    <s v="Intersection of E Broad Oaks and Briar drive - Replace sharp edge of sidewalk"/>
    <x v="1"/>
    <s v="Capital"/>
    <n v="2000"/>
    <n v="0"/>
    <m/>
  </r>
  <r>
    <s v="G-15-25"/>
    <x v="6"/>
    <s v="Panel replacement - Frostwood Drive (in between Mossycup and Rip Van Winkle($113.2k))"/>
    <x v="1"/>
    <s v="Capital"/>
    <n v="0"/>
    <n v="0"/>
    <s v="METRO"/>
  </r>
  <r>
    <s v="G-16-25"/>
    <x v="6"/>
    <s v="Flock cameras"/>
    <x v="0"/>
    <s v="Capital"/>
    <n v="125000"/>
    <n v="125000"/>
    <m/>
  </r>
  <r>
    <s v="G-17-25"/>
    <x v="6"/>
    <s v="Toolbank"/>
    <x v="2"/>
    <s v="Operating"/>
    <n v="7500"/>
    <n v="7500"/>
    <m/>
  </r>
  <r>
    <s v="G-18-25"/>
    <x v="6"/>
    <s v="Replace damaged curb - In the left-turn lane in the NB lane of Wilcrest Drive at the intersection with Memorial ($5k)"/>
    <x v="1"/>
    <s v="Capital"/>
    <n v="0"/>
    <n v="0"/>
    <s v="METRO"/>
  </r>
  <r>
    <s v="G-19-25"/>
    <x v="6"/>
    <s v="HPD Westside Patrol - Purchase of 6 AFIS Units"/>
    <x v="0"/>
    <s v="Capital"/>
    <n v="15000"/>
    <n v="0"/>
    <m/>
  </r>
  <r>
    <s v="G-20-25"/>
    <x v="6"/>
    <s v="HPD Midwest - Bosch Blaze Outdoor Distance Marker (DRT)"/>
    <x v="0"/>
    <s v="Operating"/>
    <n v="280.37"/>
    <n v="280.37"/>
    <m/>
  </r>
  <r>
    <s v="G-21-25"/>
    <x v="6"/>
    <s v="HPD Midwest (CST) - Steelcraft HD Grille Guard &amp; Front Bumper"/>
    <x v="0"/>
    <s v="Operating"/>
    <n v="0"/>
    <n v="0"/>
    <m/>
  </r>
  <r>
    <s v="G-22-25"/>
    <x v="6"/>
    <s v="HPD Midwest (CST) - Steelcraft HD Rear Bumper"/>
    <x v="0"/>
    <s v="Operating"/>
    <n v="0"/>
    <n v="0"/>
    <m/>
  </r>
  <r>
    <s v="G-23-25"/>
    <x v="6"/>
    <s v="HPD Midwest (CST) - 2 truck lock boxes"/>
    <x v="0"/>
    <s v="Operating"/>
    <n v="0"/>
    <n v="0"/>
    <m/>
  </r>
  <r>
    <s v="G-24-25"/>
    <x v="6"/>
    <s v="HPD Midwest (CST) - 3 Feniex Q 2X Dash Lights"/>
    <x v="1"/>
    <s v="Operating"/>
    <n v="0"/>
    <n v="0"/>
    <m/>
  </r>
  <r>
    <s v="G-25-25"/>
    <x v="6"/>
    <s v="Hosting PetSet's Mobile Surgical Unit in District G to provide spay and Neuter services for one day"/>
    <x v="3"/>
    <s v="Operating"/>
    <n v="3500"/>
    <n v="3500"/>
    <m/>
  </r>
  <r>
    <s v="G-26-25"/>
    <x v="6"/>
    <s v="Replace sidewalk ramps and street panel - near 6020 Burgoyne Drive ($71,295)"/>
    <x v="1"/>
    <s v="Capital"/>
    <n v="0"/>
    <n v="0"/>
    <s v="METRO"/>
  </r>
  <r>
    <s v="G-27-25"/>
    <x v="6"/>
    <s v="Rancho Bauer Drive - Funding 25% of costs for installation of six speed cushions in the Memorial Drive Acres community. HOA will fund the remaining 75% ($5,137.50)"/>
    <x v="1"/>
    <s v="Capital"/>
    <n v="0"/>
    <n v="0"/>
    <s v="METRO"/>
  </r>
  <r>
    <s v="G-28-25"/>
    <x v="6"/>
    <s v="To provide additional patrols in high-traffic shopping centers within the boundaries of District G in order to reduce crime at these locations during the holiday shopping season"/>
    <x v="0"/>
    <s v="Operating"/>
    <n v="28000"/>
    <n v="27697.02"/>
    <m/>
  </r>
  <r>
    <s v="G-29-25"/>
    <x v="6"/>
    <s v="Replace sidewalk ramp and broken curb ($5,000)"/>
    <x v="1"/>
    <s v="Capital"/>
    <n v="0"/>
    <n v="0"/>
    <s v="METRO"/>
  </r>
  <r>
    <s v="G-30-25"/>
    <x v="6"/>
    <s v="Install single speed cushion ($1,250)"/>
    <x v="1"/>
    <s v="Capital"/>
    <n v="0"/>
    <n v="0"/>
    <s v="METRO"/>
  </r>
  <r>
    <s v="G-31-25"/>
    <x v="6"/>
    <s v="Sharing costs of HOT team services with District A "/>
    <x v="9"/>
    <s v="Operating"/>
    <n v="15417.6"/>
    <n v="7446.16"/>
    <m/>
  </r>
  <r>
    <s v="G-32-25"/>
    <x v="6"/>
    <s v="Oaks Estate/Highland Village/River Oak District holiday patrol overtime initiative"/>
    <x v="0"/>
    <s v="Operating"/>
    <n v="10171.42"/>
    <n v="10171.42"/>
    <m/>
  </r>
  <r>
    <s v="G-33-25"/>
    <x v="6"/>
    <s v="Replace damaged median curbs - Briar Forest/Walnut Bend Intersection ($12,000)"/>
    <x v="1"/>
    <s v="Capital"/>
    <n v="0"/>
    <n v="0"/>
    <s v="METRO"/>
  </r>
  <r>
    <s v="G-34-25"/>
    <x v="6"/>
    <s v="2 LIDAR units - HPD Central Patrol"/>
    <x v="0"/>
    <s v="Capital"/>
    <n v="4714.26"/>
    <n v="4714.26"/>
    <m/>
  </r>
  <r>
    <s v="G-35-25"/>
    <x v="6"/>
    <s v="Repair damaged curb - Esplanade on Briar Forest on the east side of Beltway 8 ($4,500)"/>
    <x v="1"/>
    <s v="Capital"/>
    <n v="0"/>
    <n v="0"/>
    <s v="METRO"/>
  </r>
  <r>
    <s v="G-36-25"/>
    <x v="6"/>
    <s v="Overtime funding for patrol, traffic enforcement, crime suppression team (CST), and differential response team (DRT) usage by Midwest Division within the boundaries of District G. Add to G-02-25"/>
    <x v="0"/>
    <s v="Operating"/>
    <n v="49136.46"/>
    <n v="45069.840000000004"/>
    <m/>
  </r>
  <r>
    <s v="G-37-25"/>
    <x v="6"/>
    <s v="Willowick/Meadow Lake Intersection - Replace street panel and sidewalk ramps without damaging the historic blue tiles on the curb ($22,600)"/>
    <x v="1"/>
    <s v="Capital"/>
    <n v="0"/>
    <n v="0"/>
    <s v="METRO"/>
  </r>
  <r>
    <s v="G-38-25"/>
    <x v="6"/>
    <s v="Concrete street panel replacements - Night Star Lane (in between Rincon and Brandy Wyne) ($75,000)"/>
    <x v="1"/>
    <s v="Capital"/>
    <n v="0"/>
    <n v="0"/>
    <s v="METRO"/>
  </r>
  <r>
    <s v="G-39-25"/>
    <x v="6"/>
    <s v="Panel Replacements - Intersection of Ashford Hollow and Whittington ($85,000)"/>
    <x v="1"/>
    <s v="Capital"/>
    <n v="0"/>
    <n v="0"/>
    <s v="METRO"/>
  </r>
  <r>
    <s v="G-40-25"/>
    <x v="6"/>
    <s v="Panel Replacements - Big Hollow Lane (in between Lakeside Forest and Riverview)"/>
    <x v="1"/>
    <s v="Capital"/>
    <n v="191601.5"/>
    <n v="191601.5"/>
    <m/>
  </r>
  <r>
    <s v="G-41-25"/>
    <x v="6"/>
    <s v="Crosswalk and signage installation - Brittmoore and Rummel Creek"/>
    <x v="1"/>
    <s v="Operating"/>
    <n v="12000"/>
    <n v="0"/>
    <m/>
  </r>
  <r>
    <s v="G-42-25"/>
    <x v="6"/>
    <s v="HPD Westside Patrol - Overtime patrols around the Briar Forest/Wilcrest intersection"/>
    <x v="0"/>
    <s v="Operating"/>
    <n v="46035.15"/>
    <n v="46035.15"/>
    <m/>
  </r>
  <r>
    <s v="G-43-25"/>
    <x v="6"/>
    <s v="Memorial Drive and Dairy Ashford - IssueID02431G: Install rip-rap on Memorial medians similar to what is on the medians at the same intersection on the Dairy Ashford medians"/>
    <x v="1"/>
    <s v="Capital"/>
    <n v="30000"/>
    <n v="0"/>
    <m/>
  </r>
  <r>
    <s v="G-44-25"/>
    <x v="6"/>
    <s v="HPD Westside Patrol DRT - Pens and refrigerator magnets to distribute at community events which will have Westside Patrol's contact information"/>
    <x v="0"/>
    <s v="Operating"/>
    <n v="2360"/>
    <n v="0"/>
    <m/>
  </r>
  <r>
    <s v="G-45-25"/>
    <x v="6"/>
    <s v="Near 11802 Drexelbrook - Replace broken street panels near intersection of Warwickshire and Drexelbrook"/>
    <x v="1"/>
    <s v="Capital"/>
    <n v="35000"/>
    <n v="35000"/>
    <m/>
  </r>
  <r>
    <s v="G-46-25"/>
    <x v="6"/>
    <s v="Woodway Drive east of the intersection with Fountain View - Replace sidewalk damaged by tree roots"/>
    <x v="1"/>
    <s v="Capital"/>
    <n v="14000"/>
    <n v="14000"/>
    <m/>
  </r>
  <r>
    <s v="G-47-25"/>
    <x v="6"/>
    <s v="SPARK Park - Wilchester Elementary (13618 St. Mary's Lane)"/>
    <x v="4"/>
    <s v="Capital"/>
    <n v="10000"/>
    <n v="0"/>
    <m/>
  </r>
  <r>
    <s v="H-44-24"/>
    <x v="7"/>
    <s v="Houston Toolbank"/>
    <x v="11"/>
    <s v="Operating"/>
    <n v="33838.85"/>
    <n v="32500"/>
    <m/>
  </r>
  <r>
    <s v="H-1-25"/>
    <x v="7"/>
    <s v="Henderson Park Portacans"/>
    <x v="4"/>
    <s v="Operating"/>
    <n v="1920"/>
    <n v="1120"/>
    <m/>
  </r>
  <r>
    <s v="H-2-25"/>
    <x v="7"/>
    <s v="Community Centers across District H - monthly costs associated with internet connection"/>
    <x v="16"/>
    <s v="Operating"/>
    <n v="8000"/>
    <n v="4002.93"/>
    <m/>
  </r>
  <r>
    <s v="H-3-25"/>
    <x v="7"/>
    <s v="Monthly service fees for dumpsters managed by the Greater Northside Management District and the East End Management District"/>
    <x v="9"/>
    <s v="Operating"/>
    <n v="0"/>
    <n v="0"/>
    <m/>
  </r>
  <r>
    <s v="H-4-25"/>
    <x v="7"/>
    <s v="Mounted patrol horse"/>
    <x v="0"/>
    <s v="Operating"/>
    <n v="5000.71"/>
    <n v="5000.71"/>
    <m/>
  </r>
  <r>
    <s v="H-5-25"/>
    <x v="7"/>
    <s v="Houston Ave to Woodland Park - Safety improvements ($22k)"/>
    <x v="1"/>
    <s v="Operating"/>
    <n v="0"/>
    <n v="0"/>
    <s v="METRO"/>
  </r>
  <r>
    <s v="H-6-25"/>
    <x v="7"/>
    <s v="Spay and neuter clinic with Houston Pet Set and BARC - Sept 8-11"/>
    <x v="3"/>
    <s v="Operating"/>
    <n v="14000"/>
    <n v="14000"/>
    <m/>
  </r>
  <r>
    <s v="H-7-25"/>
    <x v="7"/>
    <s v="Tree planting for Energy Week. The cost includes 15 trees, stakes, mulch, and soil, and water/maintenance for two years"/>
    <x v="4"/>
    <s v="Operating"/>
    <n v="0"/>
    <n v="0"/>
    <m/>
  </r>
  <r>
    <s v="H-8-25"/>
    <x v="7"/>
    <s v="Humanely manage the feral cat population spaying/neutering and returning them to their original habitats. Services include: spay/neuter surgeries, rabies vaccinations, and admin cost"/>
    <x v="3"/>
    <s v="Operating"/>
    <n v="10000"/>
    <n v="10000"/>
    <m/>
  </r>
  <r>
    <s v="H-9-25"/>
    <x v="7"/>
    <s v="HPD Central Command Overtime funds for District H Patrol"/>
    <x v="0"/>
    <s v="Capital"/>
    <n v="25581.25"/>
    <n v="25581.25"/>
    <m/>
  </r>
  <r>
    <s v="H-10-25"/>
    <x v="7"/>
    <s v="HPD South Central Overtime - continuation of Project #H-41-24"/>
    <x v="0"/>
    <s v="Capital"/>
    <n v="7442.18"/>
    <n v="2442.1799999999998"/>
    <m/>
  </r>
  <r>
    <s v="H-11-25"/>
    <x v="7"/>
    <s v="HPD Downtown Overtime - continuation of Project #H-39-24"/>
    <x v="0"/>
    <s v="Operating"/>
    <n v="3000"/>
    <n v="0"/>
    <m/>
  </r>
  <r>
    <s v="H-12-25"/>
    <x v="7"/>
    <s v="HPD North Belt Overtime - continuation of Project #H-40-24"/>
    <x v="0"/>
    <s v="Operating"/>
    <n v="2000"/>
    <n v="1966.37"/>
    <m/>
  </r>
  <r>
    <s v="H-13-25"/>
    <x v="7"/>
    <s v="HPD Noth East Overtime - continuation of Project #H-38-24"/>
    <x v="0"/>
    <s v="Operating"/>
    <n v="6837.56"/>
    <n v="4720.84"/>
    <m/>
  </r>
  <r>
    <s v="H-14-25"/>
    <x v="7"/>
    <s v="FLOCK Cameras - continuation of Project #H-37-24"/>
    <x v="0"/>
    <s v="Operating"/>
    <n v="27500"/>
    <n v="27500"/>
    <m/>
  </r>
  <r>
    <s v="H-15-25"/>
    <x v="7"/>
    <s v="Clarity Data License Renewal PM2.5 &amp; NO2 Data License Renewal - continuation of Project #H-36-24"/>
    <x v="8"/>
    <s v="Operating"/>
    <n v="5600"/>
    <n v="5600"/>
    <m/>
  </r>
  <r>
    <s v="H-16-25"/>
    <x v="7"/>
    <s v="Solid Waste HOT Team"/>
    <x v="9"/>
    <s v="Capital"/>
    <n v="50000"/>
    <n v="912.26"/>
    <m/>
  </r>
  <r>
    <s v="H-17-25"/>
    <x v="7"/>
    <s v="Sidewalk repair and replacement - Houston Ave., from Summer St. to Crockett St. ($24,525)"/>
    <x v="1"/>
    <s v="Capital"/>
    <n v="0"/>
    <n v="0"/>
    <s v="METRO"/>
  </r>
  <r>
    <s v="H-18-25"/>
    <x v="7"/>
    <s v="Exercise flooring repair and replace"/>
    <x v="4"/>
    <s v="Capital"/>
    <n v="9665"/>
    <n v="9665"/>
    <m/>
  </r>
  <r>
    <s v="H-19-25"/>
    <x v="7"/>
    <s v="Settegast Park - Restriping the tennis court - $30,000.00 - Repaint the parking lot car stripes - $5,000.00"/>
    <x v="4"/>
    <s v="Capital"/>
    <n v="21640"/>
    <n v="21640"/>
    <m/>
  </r>
  <r>
    <s v="H-20-25"/>
    <x v="7"/>
    <s v="Shepard Park Plaza- Beautification"/>
    <x v="5"/>
    <s v="Operating"/>
    <n v="5000"/>
    <n v="0"/>
    <m/>
  </r>
  <r>
    <s v="H-21-25"/>
    <x v="7"/>
    <s v="Garden Oaks- Beautification"/>
    <x v="5"/>
    <s v="Operating"/>
    <n v="5000"/>
    <n v="0"/>
    <m/>
  </r>
  <r>
    <s v="H-22-25"/>
    <x v="7"/>
    <s v="Issue ID 1081 - Sidewalk - MOPD Lyerly Street 35 Lyerly Street 3 Lyerly Street (intersection 3 Lyerly / Airline) ($3,225)"/>
    <x v="1"/>
    <s v="Capital"/>
    <n v="0"/>
    <n v="0"/>
    <s v="METRO"/>
  </r>
  <r>
    <s v="H-23-25"/>
    <x v="7"/>
    <s v="HPD Overtime "/>
    <x v="0"/>
    <s v="Operating"/>
    <n v="5332.65"/>
    <n v="5332.65"/>
    <m/>
  </r>
  <r>
    <s v="H-24-25"/>
    <x v="7"/>
    <s v="Houston Music Ecosystem Mapping and Economic Impact Assessment is a comprehensive study that will identify industry support"/>
    <x v="11"/>
    <s v="Operating"/>
    <n v="0"/>
    <n v="0"/>
    <m/>
  </r>
  <r>
    <s v="H-25-25"/>
    <x v="7"/>
    <s v="Support the construction of a Latino cultural complex"/>
    <x v="6"/>
    <s v="Capital"/>
    <n v="50000"/>
    <n v="50000"/>
    <m/>
  </r>
  <r>
    <s v="H-26-25"/>
    <x v="7"/>
    <s v="BARC Wellness Days. This includes micro-chip and wellness shots. For District H residents"/>
    <x v="3"/>
    <s v="Operating"/>
    <n v="9897.6"/>
    <n v="9897.6"/>
    <m/>
  </r>
  <r>
    <s v="H-27-25"/>
    <x v="7"/>
    <s v="BARC Adoption Event. This would cover the costs of the adoption and license fees"/>
    <x v="3"/>
    <s v="Operating"/>
    <n v="2500"/>
    <n v="2500"/>
    <m/>
  </r>
  <r>
    <s v="H-28-25"/>
    <x v="7"/>
    <s v="Leslie and Kress Intersection: Repaint crosswalks"/>
    <x v="1"/>
    <s v="Capital"/>
    <n v="0"/>
    <n v="0"/>
    <s v="METRO"/>
  </r>
  <r>
    <s v="H-29-25"/>
    <x v="7"/>
    <s v="Yale and Crosstimbers - Intersection: Repaint crosswalk"/>
    <x v="1"/>
    <s v="Capital"/>
    <n v="0"/>
    <n v="0"/>
    <s v="METRO"/>
  </r>
  <r>
    <s v="H-30-25 "/>
    <x v="7"/>
    <s v="Spay and neuter events with Houston Pet Set and BARC"/>
    <x v="3"/>
    <s v="Operating"/>
    <n v="10500"/>
    <n v="10500"/>
    <m/>
  </r>
  <r>
    <s v="H-31-25"/>
    <x v="7"/>
    <s v="Repair the Woodland Heights monument sign in partnership with Greater Northside Management District and TIRZ 5 ($10K)"/>
    <x v="1"/>
    <s v="Capital"/>
    <n v="0"/>
    <n v="0"/>
    <m/>
  </r>
  <r>
    <s v="H-32-25"/>
    <x v="7"/>
    <s v="Red Cross First AID and CPR training for constituents"/>
    <x v="8"/>
    <s v="Operating"/>
    <n v="1000"/>
    <n v="0"/>
    <m/>
  </r>
  <r>
    <s v="H-33-25"/>
    <x v="7"/>
    <s v="Costs associated with upkeep and maintenance of Moody Park through the Friends of Moody Park 501(c)(3) group that supports the park"/>
    <x v="4"/>
    <s v="Operating"/>
    <n v="1600"/>
    <n v="0"/>
    <m/>
  </r>
  <r>
    <s v="H-34-25"/>
    <x v="7"/>
    <s v="Residents of the East Tex Jensen neighborhood have expressed concerns about the age and lack of functionality of aging weight room equipment."/>
    <x v="4"/>
    <s v="Capital"/>
    <n v="23244.16"/>
    <n v="0"/>
    <m/>
  </r>
  <r>
    <s v="H-35-25"/>
    <x v="7"/>
    <s v="Cavalcade and Northwood Intersection - Intersection pavement marking ($12K)"/>
    <x v="1"/>
    <s v="Capital"/>
    <n v="0"/>
    <n v="0"/>
    <s v="METRO"/>
  </r>
  <r>
    <s v="H-36-25"/>
    <x v="7"/>
    <s v="Replace sidewalk which is unsafe for pedestrians and individuals using wheelchairs. Issue ID 1231 ($5K) "/>
    <x v="1"/>
    <s v="Capital"/>
    <n v="0"/>
    <n v="0"/>
    <s v="METRO"/>
  </r>
  <r>
    <s v="H-37-25"/>
    <x v="7"/>
    <s v="Repairing the intersection &amp; striping @ Clark &amp; Cooper Intersection - IssueID01321H ($38,670)"/>
    <x v="1"/>
    <s v="Capital"/>
    <n v="0"/>
    <n v="0"/>
    <s v="METRO"/>
  </r>
  <r>
    <s v="H-38-25"/>
    <x v="7"/>
    <s v="Repaint crosswalk &amp; Pavement Marking @ Witcher &amp; Luna Intersection - IssueID01351H ($2,000)"/>
    <x v="1"/>
    <s v="Capital"/>
    <n v="0"/>
    <n v="0"/>
    <s v="METRO"/>
  </r>
  <r>
    <s v="H-39-25"/>
    <x v="7"/>
    <s v="FLOCK Camera Annual Cost"/>
    <x v="0"/>
    <s v="Operating"/>
    <n v="25000"/>
    <n v="25000"/>
    <m/>
  </r>
  <r>
    <s v="H-40-25"/>
    <x v="7"/>
    <s v="Market and Cress Intersection: Repaint crosswalk Market &amp; East Freeway Intersection: Repaint all street crossings Gazin &amp; Araphoe Intersection ($21,786)"/>
    <x v="1"/>
    <s v="Capital"/>
    <n v="0"/>
    <n v="0"/>
    <s v="METRO"/>
  </r>
  <r>
    <s v="H-41-25"/>
    <x v="7"/>
    <s v="Issue ID IssueID01261H - Remove/Replace Sidewalk along Super Street between Garrow Street and Canal Street ($20,700)"/>
    <x v="1"/>
    <s v="Capital"/>
    <n v="0"/>
    <n v="0"/>
    <s v="METRO"/>
  </r>
  <r>
    <s v="H-42-25"/>
    <x v="7"/>
    <s v="Issue ID IssueID01261H- Remove/Replace Sidewalk on Cottage Street from the Feeder Road to the end of Trimble St. ($20,550)"/>
    <x v="1"/>
    <s v="Capital"/>
    <n v="0"/>
    <n v="0"/>
    <s v="METRO"/>
  </r>
  <r>
    <s v="H-43-25"/>
    <x v="7"/>
    <s v="Henry and Common Intersection: Repaint crosswalks of the intersection Henry and Tackleberry Intersection ($36,159.50)"/>
    <x v="1"/>
    <s v="Capital"/>
    <n v="0"/>
    <n v="0"/>
    <s v="METRO"/>
  </r>
  <r>
    <s v="H-44-25"/>
    <x v="7"/>
    <s v="Language Access Coordinator"/>
    <x v="5"/>
    <s v="Operating"/>
    <n v="0"/>
    <n v="0"/>
    <m/>
  </r>
  <r>
    <s v="H-45-25"/>
    <x v="7"/>
    <s v="Central Division Overtime"/>
    <x v="0"/>
    <s v="Operating"/>
    <n v="22965.040000000001"/>
    <n v="22396.649999999998"/>
    <m/>
  </r>
  <r>
    <s v="H-46-25"/>
    <x v="7"/>
    <s v="Remove/Replace Sidewalk - Anson Jones USPS Postal Facility, 634 W. Cavalcade St., Houston, TX 77009 ($23,265)"/>
    <x v="1"/>
    <s v="Capital"/>
    <n v="0"/>
    <n v="0"/>
    <s v="METRO"/>
  </r>
  <r>
    <s v="H-47-25"/>
    <x v="7"/>
    <s v="Cell phone for District H HOT team"/>
    <x v="16"/>
    <s v="Operating"/>
    <n v="0"/>
    <n v="0"/>
    <m/>
  </r>
  <r>
    <s v="H-48-25"/>
    <x v="7"/>
    <s v="HPD bike overtime program during lunch hours (10am to 3pm) for visibility and deterrence"/>
    <x v="0"/>
    <s v="Operating"/>
    <n v="7782.98"/>
    <n v="6965.12"/>
    <m/>
  </r>
  <r>
    <s v="H-49-25"/>
    <x v="7"/>
    <s v="HPD North Command Overtime funds for District H Patrol"/>
    <x v="0"/>
    <s v="Operating"/>
    <n v="32217.02"/>
    <n v="32217.02"/>
    <m/>
  </r>
  <r>
    <s v="H-50-25"/>
    <x v="7"/>
    <s v="Community Centers across District H - monthly costs associated with internet connection"/>
    <x v="16"/>
    <m/>
    <n v="0"/>
    <n v="0"/>
    <m/>
  </r>
  <r>
    <s v="H-51-25"/>
    <x v="7"/>
    <s v="McReynolds Middle School Spark Park Upgrades to the current Spark Park"/>
    <x v="4"/>
    <s v="Operating"/>
    <n v="10000"/>
    <n v="0"/>
    <m/>
  </r>
  <r>
    <s v="H-52-25"/>
    <x v="7"/>
    <s v="Croyden Park Fix the sidewalk that connects the parking lot to the park($15,000)"/>
    <x v="1"/>
    <s v="Capital"/>
    <n v="0"/>
    <n v="0"/>
    <s v="METRO"/>
  </r>
  <r>
    <s v="H-53-25"/>
    <x v="7"/>
    <s v="                                                                                                                                                                 Sections of the sidewalk on McGallion Rd in front of KIPP ($30,000)"/>
    <x v="1"/>
    <s v="Capital"/>
    <n v="0"/>
    <n v="0"/>
    <s v="METRO"/>
  </r>
  <r>
    <s v="H-54-25"/>
    <x v="7"/>
    <s v=" Remove/Replace Sidewalk - Sidewalk section in front of James D. Burrus Elementary on Bacchus ($6,750)"/>
    <x v="1"/>
    <s v="Capital"/>
    <n v="0"/>
    <n v="0"/>
    <s v="METRO"/>
  </r>
  <r>
    <s v="H-55-25"/>
    <x v="7"/>
    <s v="913 Berry Rd. Remove/Replace Sidewalk. sidewalk has buckled ($3,375)"/>
    <x v="1"/>
    <s v="Capital"/>
    <n v="0"/>
    <n v="0"/>
    <s v="METRO"/>
  </r>
  <r>
    <s v="H-56-25"/>
    <x v="7"/>
    <s v="Henry and Common Intersection Henry and Tackleberry Intersection Common and Noble Intersection Repaint crosswalks ($177,000)"/>
    <x v="1"/>
    <s v="Capital"/>
    <n v="0"/>
    <n v="0"/>
    <s v="METRO"/>
  </r>
  <r>
    <s v="H-57-25"/>
    <x v="7"/>
    <s v="Evely, Cochran Intersection Robertson &amp; Weiss Intersection Irvington &amp; Frawley Intersection Evelyn, Robertson Intersection Repaint crosswalks ($9,460) "/>
    <x v="1"/>
    <s v="Capital"/>
    <n v="0"/>
    <n v="0"/>
    <s v="METRO"/>
  </r>
  <r>
    <s v="H-58-25"/>
    <x v="7"/>
    <s v="Sidney &amp; Engelke Repaint all 3 crosswalk ($9,600)"/>
    <x v="1"/>
    <s v="Capital"/>
    <n v="0"/>
    <n v="0"/>
    <s v="METRO"/>
  </r>
  <r>
    <s v="H-59-25"/>
    <x v="7"/>
    <s v="Cavalcade &amp; Sherman Intersection Cavalcade &amp; Fulton Intersection Pavement Marking, repaint crosswalks ($21,000)"/>
    <x v="1"/>
    <s v="Capital"/>
    <n v="0"/>
    <n v="0"/>
    <s v="METRO"/>
  </r>
  <r>
    <s v="H-60-25"/>
    <x v="7"/>
    <s v="BARC adoption event for District H constituents. Council Member Castillo will cover the costs of adoptions for dogs, puppies, and cats and kittens 100% "/>
    <x v="3"/>
    <s v="Operating"/>
    <n v="22170"/>
    <n v="22170"/>
    <m/>
  </r>
  <r>
    <s v="H-61-25"/>
    <x v="7"/>
    <s v="re-SPARK project, ordering today a new 35’ long x 4’ wide truss bridge, cutting down some dead trees, new play equipment, trash cans, picnic tables, and repair of artwork and pavilion."/>
    <x v="4"/>
    <s v="Capital"/>
    <n v="10000"/>
    <n v="0"/>
    <m/>
  </r>
  <r>
    <s v="H-62-25"/>
    <x v="7"/>
    <s v="Rebuild the walking trail and connect it to the Highlawn St. entrance."/>
    <x v="4"/>
    <s v="Capital"/>
    <n v="150000"/>
    <n v="150000"/>
    <m/>
  </r>
  <r>
    <s v="H-63-25"/>
    <x v="7"/>
    <s v="Remove/Replace Sidewalk, specifically adding an ADA ramp on four corners. CDSF request Issue ID 1421 ($18,064)"/>
    <x v="1"/>
    <s v="Capital"/>
    <n v="19561"/>
    <n v="19561"/>
    <m/>
  </r>
  <r>
    <s v="H-64-25"/>
    <x v="7"/>
    <s v="Rain barrels to be given away to District H constituents as a part of a tree planting event in October. "/>
    <x v="1"/>
    <s v="Operating"/>
    <n v="10000"/>
    <n v="0"/>
    <m/>
  </r>
  <r>
    <s v="H-65-25"/>
    <x v="7"/>
    <s v="Costs for Off Duty Officers for a movie night series at Moody Park in partnership with the park's Friends Group."/>
    <x v="0"/>
    <s v="Operating"/>
    <n v="1600"/>
    <n v="0"/>
    <m/>
  </r>
  <r>
    <s v="H-66-25"/>
    <x v="7"/>
    <s v="requests approval to use CDSF dollars for MailChimp’s SMS text messaging service to send emergency alerts and critical updates to residents"/>
    <x v="14"/>
    <s v="Operating"/>
    <n v="5000"/>
    <n v="0"/>
    <m/>
  </r>
  <r>
    <s v="H-67-25"/>
    <x v="7"/>
    <s v="CASE for Kids"/>
    <x v="4"/>
    <s v="Operating"/>
    <n v="20000"/>
    <n v="22500"/>
    <m/>
  </r>
  <r>
    <s v="I-1-25"/>
    <x v="8"/>
    <s v="Eastside Differential Response Team (DRT) Overtime pay "/>
    <x v="0"/>
    <s v="Capital"/>
    <n v="50206.93"/>
    <n v="50206.93"/>
    <m/>
  </r>
  <r>
    <s v="I-2-25"/>
    <x v="8"/>
    <s v="Health and wellness programming by Fit Houston at Mason Park."/>
    <x v="4"/>
    <s v="Operating"/>
    <n v="26429.43"/>
    <n v="0"/>
    <m/>
  </r>
  <r>
    <s v="I-3-25"/>
    <x v="8"/>
    <s v="Disaster Preparedness Partnership with the Houston Tool Bank"/>
    <x v="2"/>
    <s v="Operating"/>
    <n v="75000"/>
    <n v="32500"/>
    <m/>
  </r>
  <r>
    <s v="I-4-25"/>
    <x v="8"/>
    <s v="ALMAAHH Complex Facility - Support Latino Cultural Complex "/>
    <x v="6"/>
    <s v="Operating"/>
    <n v="50000"/>
    <n v="50000"/>
    <m/>
  </r>
  <r>
    <s v="I-5-25"/>
    <x v="8"/>
    <s v="Spay and neuter community event with Barrio Dogs "/>
    <x v="3"/>
    <s v="Operating"/>
    <n v="10000"/>
    <n v="10000"/>
    <m/>
  </r>
  <r>
    <s v="I-6-25"/>
    <x v="8"/>
    <s v="Gus Wortham Park Golf Course &amp; Houston Botanic GardenBronze Plaques 20&quot; x 18&quot; designating"/>
    <x v="4"/>
    <s v="Capital"/>
    <n v="4634.18"/>
    <n v="4634.18"/>
    <m/>
  </r>
  <r>
    <s v="I-7-25"/>
    <x v="8"/>
    <s v="30 Flock Cameras "/>
    <x v="0"/>
    <s v="Capital"/>
    <n v="82500"/>
    <n v="82500"/>
    <m/>
  </r>
  <r>
    <s v="I-8-25"/>
    <x v="8"/>
    <s v="Anti-gang youth outreach "/>
    <x v="5"/>
    <s v="Capital"/>
    <n v="29837.98"/>
    <n v="5461.2800000000007"/>
    <m/>
  </r>
  <r>
    <s v="I-9-25"/>
    <x v="8"/>
    <s v="HPD overtime to patrol along Harrisburg "/>
    <x v="0"/>
    <s v="Capital"/>
    <n v="49955.09"/>
    <n v="49955.09"/>
    <m/>
  </r>
  <r>
    <s v="I-10-25"/>
    <x v="8"/>
    <s v="Idylwood II - NTMP ($19.9k)"/>
    <x v="1"/>
    <s v="Capital"/>
    <n v="0"/>
    <n v="0"/>
    <s v="METRO"/>
  </r>
  <r>
    <s v="I-11-25"/>
    <x v="8"/>
    <s v="Flock Camera Balance "/>
    <x v="0"/>
    <s v="Operating"/>
    <n v="30000"/>
    <n v="30000"/>
    <m/>
  </r>
  <r>
    <s v="I-12-25"/>
    <x v="8"/>
    <s v="Sidewalk Repair - Thurow St - Evergreen/Woodridge ($125,800)"/>
    <x v="1"/>
    <s v="Capital"/>
    <n v="0"/>
    <n v="0"/>
    <s v="METRO"/>
  </r>
  <r>
    <s v="I-13-25"/>
    <x v="8"/>
    <s v="Sidewalk Repair - Rust St. - Altic/Dumble ($27,825)"/>
    <x v="1"/>
    <s v="Capital"/>
    <n v="0"/>
    <n v="0"/>
    <s v="METRO"/>
  </r>
  <r>
    <s v="I-14-25"/>
    <x v="8"/>
    <s v="City Connections Program "/>
    <x v="4"/>
    <s v="Operating"/>
    <n v="41000"/>
    <n v="41000"/>
    <m/>
  </r>
  <r>
    <s v="I-15-25"/>
    <x v="8"/>
    <s v="Kernel St. from Flowers to Redwood - Remove and replace the sidewalk and curb on both sides"/>
    <x v="1"/>
    <s v="Capital"/>
    <n v="0"/>
    <n v="0"/>
    <s v="METRO"/>
  </r>
  <r>
    <s v="I-16-25"/>
    <x v="8"/>
    <s v="Remove and replace the sidewalk and curb on both sides ($92,200)"/>
    <x v="1"/>
    <s v="Capital"/>
    <n v="0"/>
    <n v="0"/>
    <s v="METRO"/>
  </r>
  <r>
    <s v="I-17-25"/>
    <x v="8"/>
    <s v="Speed bumps for neighborhood safety ($50,475)"/>
    <x v="1"/>
    <s v="Capital"/>
    <n v="53025"/>
    <n v="53025"/>
    <m/>
  </r>
  <r>
    <s v="I-18-25"/>
    <x v="8"/>
    <s v="Speed bumps for neighborhood safety "/>
    <x v="1"/>
    <s v="Capital"/>
    <n v="0"/>
    <n v="0"/>
    <s v="METRO"/>
  </r>
  <r>
    <s v="I-19-25"/>
    <x v="8"/>
    <s v="spay/neuter services for district "/>
    <x v="3"/>
    <s v="Operating"/>
    <n v="20000"/>
    <n v="20000"/>
    <m/>
  </r>
  <r>
    <s v="I-20-25"/>
    <x v="8"/>
    <s v="various improvements/rapairs to park"/>
    <x v="4"/>
    <s v="Operating"/>
    <n v="68903.39"/>
    <n v="0"/>
    <m/>
  </r>
  <r>
    <s v="I-21-25"/>
    <x v="8"/>
    <s v="various improvements and repairs at park"/>
    <x v="4"/>
    <s v="Operating"/>
    <n v="143743"/>
    <n v="0"/>
    <m/>
  </r>
  <r>
    <s v="I-22-25"/>
    <x v="8"/>
    <s v="replace bleachers/benches, gravel surface"/>
    <x v="4"/>
    <s v="Operating"/>
    <n v="58268"/>
    <n v="0"/>
    <m/>
  </r>
  <r>
    <s v="I-23-25"/>
    <x v="8"/>
    <s v="Make repairs to raccoon damage on 2nd floor"/>
    <x v="4"/>
    <s v="Operating"/>
    <n v="8657"/>
    <n v="0"/>
    <m/>
  </r>
  <r>
    <s v="I-24-25"/>
    <x v="8"/>
    <s v="Bonner - Sidewalk repair/replace"/>
    <x v="1"/>
    <s v="Capital"/>
    <n v="8000"/>
    <n v="8000"/>
    <m/>
  </r>
  <r>
    <s v="I-25-25"/>
    <x v="8"/>
    <s v="Winkler - Sidewalk repair/replace"/>
    <x v="1"/>
    <s v="Capital"/>
    <n v="20000"/>
    <n v="20000"/>
    <m/>
  </r>
  <r>
    <s v="I-26-25"/>
    <x v="8"/>
    <s v="Harbrook - Sidewalk repair/replace"/>
    <x v="1"/>
    <s v="Capital"/>
    <n v="15525"/>
    <n v="15525"/>
    <m/>
  </r>
  <r>
    <s v="I-27-25"/>
    <x v="8"/>
    <s v="Altic St. Polk to Harrisburg Remove three speed bumps and replace with cushion "/>
    <x v="1"/>
    <s v="Capital"/>
    <n v="12060"/>
    <n v="12060"/>
    <m/>
  </r>
  <r>
    <s v="J-1-25"/>
    <x v="9"/>
    <s v="District J Patrol Overtime - HPD S. Gessner Substation-Rollover from J-17-21"/>
    <x v="0"/>
    <s v="Operating"/>
    <n v="28000"/>
    <n v="27297.890000000003"/>
    <m/>
  </r>
  <r>
    <s v="J-2-25"/>
    <x v="9"/>
    <s v="ROLLOVER: J-2-22 Initial/Original Program District J Patrol Overtime - Midwest Substation -Rollover from J-16-21. Approved subject to the addition program/restrictions for overtime funding for COH employees. District J - Midwest Station District J Patrol Program.  MST approved 8/12/22"/>
    <x v="0"/>
    <s v="Operating"/>
    <n v="14228.400000000001"/>
    <n v="11228.4"/>
    <m/>
  </r>
  <r>
    <s v="J-3-25"/>
    <x v="9"/>
    <s v="ROLLOVER: District J Patrol Over Time Initiative: HPD DRT Officers from the Westside Station in District F will receive submission from the District J Office. Rollover from J-30-21. Approved subject to the addition program/restrictions for overtime funding for COH employees. District J District J Patrol Westside HPD Station.  MST approved 8/11/22."/>
    <x v="0"/>
    <s v="Operating"/>
    <n v="8661.9"/>
    <n v="3759.3"/>
    <m/>
  </r>
  <r>
    <s v="J-4-25"/>
    <x v="9"/>
    <s v="Overtime Patrol - Southwest "/>
    <x v="0"/>
    <s v="Operating"/>
    <n v="17803.72"/>
    <n v="15276.56"/>
    <m/>
  </r>
  <r>
    <s v="J-5-25"/>
    <x v="9"/>
    <s v="HOT Team"/>
    <x v="9"/>
    <s v="Operating"/>
    <n v="2847.7299999999996"/>
    <n v="2847.73"/>
    <m/>
  </r>
  <r>
    <s v="J-6-25"/>
    <x v="9"/>
    <s v="Bonham Acres Park/Sharpstown Park - pickleball courts"/>
    <x v="4"/>
    <s v="Capital"/>
    <n v="24000"/>
    <n v="0"/>
    <m/>
  </r>
  <r>
    <s v="J-7-25"/>
    <x v="9"/>
    <s v="Gulfton /Burnett Bayland Park - redevelopment, improvement"/>
    <x v="4"/>
    <s v="Capital"/>
    <n v="50000"/>
    <n v="50000"/>
    <m/>
  </r>
  <r>
    <s v="J-8-25"/>
    <x v="9"/>
    <s v="District J Fire Station 28 Fire Station 51 Fire Station 68 - equipment upgrades"/>
    <x v="17"/>
    <s v="Capital"/>
    <n v="60000"/>
    <n v="0"/>
    <m/>
  </r>
  <r>
    <s v="J-9-25"/>
    <x v="9"/>
    <s v="40 Flock cameras annual renewal"/>
    <x v="0"/>
    <s v="Capital"/>
    <n v="100000"/>
    <n v="100000"/>
    <m/>
  </r>
  <r>
    <s v="J-10-25"/>
    <x v="9"/>
    <s v="Flock cameras - 2 additional"/>
    <x v="0"/>
    <s v="Capital"/>
    <n v="5000"/>
    <n v="5000"/>
    <m/>
  </r>
  <r>
    <s v="J-11-25"/>
    <x v="9"/>
    <s v="PSA Campaign - Resubmission"/>
    <x v="11"/>
    <s v="Operating"/>
    <n v="0"/>
    <n v="0"/>
    <m/>
  </r>
  <r>
    <s v="J-12-25"/>
    <x v="9"/>
    <s v="4 FLOCK License Plate Readers"/>
    <x v="0"/>
    <s v="Capital"/>
    <n v="11000"/>
    <n v="0"/>
    <m/>
  </r>
  <r>
    <s v="J-13-25"/>
    <x v="9"/>
    <s v="Panel Replacement ($17,000)"/>
    <x v="1"/>
    <s v="Capital"/>
    <n v="0"/>
    <n v="0"/>
    <s v="METRO"/>
  </r>
  <r>
    <s v="J-14-25"/>
    <x v="9"/>
    <s v="Polaris vehicles "/>
    <x v="0"/>
    <s v="Capital"/>
    <n v="0"/>
    <n v="0"/>
    <m/>
  </r>
  <r>
    <s v="J-15-25"/>
    <x v="9"/>
    <s v="S. Gessner Station - equipment and gear to Gulfton Storefront"/>
    <x v="0"/>
    <s v="Capital"/>
    <n v="25000"/>
    <n v="0"/>
    <m/>
  </r>
  <r>
    <s v="J-16-25"/>
    <x v="9"/>
    <s v="S. Gessner - Polaris ATV"/>
    <x v="0"/>
    <s v="Capital"/>
    <n v="0"/>
    <n v="0"/>
    <m/>
  </r>
  <r>
    <s v="J-17-25"/>
    <x v="9"/>
    <s v="ILA with St. George Management District - Flock cameras"/>
    <x v="0"/>
    <s v="Capital"/>
    <n v="0"/>
    <n v="0"/>
    <m/>
  </r>
  <r>
    <s v="J-18-25"/>
    <x v="9"/>
    <s v="ILA with St. George Place Management District - right of way along Chimney Rock, between Westpark and Richmond"/>
    <x v="5"/>
    <s v="Capital"/>
    <n v="0"/>
    <n v="0"/>
    <m/>
  </r>
  <r>
    <s v="J-19-25"/>
    <x v="9"/>
    <s v="Intersection Modifications - implementation of a high visibility crosswalk, signage and RRFB ($40,196.25)"/>
    <x v="1"/>
    <s v="Capital"/>
    <n v="0"/>
    <n v="0"/>
    <s v="METRO"/>
  </r>
  <r>
    <s v="J-20-25"/>
    <x v="9"/>
    <s v="Rollover: J-6-23 Polaris Vehicle Westside Shop# 50471 VIN#4XABEP994L8943168"/>
    <x v="0"/>
    <s v="Capital"/>
    <n v="28557"/>
    <n v="0"/>
    <m/>
  </r>
  <r>
    <s v="J-21-25"/>
    <x v="9"/>
    <s v="CASE for Kids"/>
    <x v="4"/>
    <s v="Operating"/>
    <n v="39750"/>
    <n v="39750"/>
    <m/>
  </r>
  <r>
    <s v="J-22-25"/>
    <x v="9"/>
    <s v="Supplemental Maintenance Team service (J-35-24)"/>
    <x v="9"/>
    <s v="Operating"/>
    <n v="100000"/>
    <n v="100000"/>
    <m/>
  </r>
  <r>
    <s v="J-23-25"/>
    <x v="9"/>
    <s v="Panel Replacement - Willow Meadow Drive &amp; Consuela Drive ($112,900.00)"/>
    <x v="1"/>
    <s v="Capital"/>
    <n v="0"/>
    <n v="0"/>
    <s v="METRO"/>
  </r>
  <r>
    <s v="J-24-25"/>
    <x v="9"/>
    <s v="Panel Replacement -9315 Spellman ($40,000.00)"/>
    <x v="1"/>
    <s v="Capital"/>
    <n v="0"/>
    <n v="0"/>
    <s v="METRO"/>
  </r>
  <r>
    <s v="J-25-25"/>
    <x v="9"/>
    <s v="New Sidewalk- 9422 Meaux Drive 77031 ($32,675.00)"/>
    <x v="1"/>
    <s v="Capital"/>
    <n v="0"/>
    <n v="0"/>
    <s v="METRO"/>
  </r>
  <r>
    <s v="J-26-25"/>
    <x v="9"/>
    <s v="Sidewalk / Ada Replacement- Sidewalk on Jason Street Between McAvoy and Bintliff Ada - Jason and McAvoy  ($40,200.00)"/>
    <x v="1"/>
    <s v="Capital"/>
    <n v="0"/>
    <n v="0"/>
    <s v="METRO"/>
  </r>
  <r>
    <s v="J-27-25"/>
    <x v="9"/>
    <s v="New Curb/Gutter- 7703 Laroche Missing Curb - Laroche and Hendon Intersection (15,000.00)"/>
    <x v="1"/>
    <s v="Capital"/>
    <n v="0"/>
    <n v="0"/>
    <s v="METRO"/>
  </r>
  <r>
    <s v="J-28-25"/>
    <x v="9"/>
    <s v="New Curb/Gutter- 9114 - 9115 Hendon Lane ($5,000.00)"/>
    <x v="1"/>
    <s v="Capital"/>
    <n v="0"/>
    <n v="0"/>
    <s v="METRO"/>
  </r>
  <r>
    <s v="J-29-25"/>
    <x v="9"/>
    <s v="Remove and replace sidewalk - ($6K)"/>
    <x v="1"/>
    <s v="Capital"/>
    <n v="0"/>
    <n v="0"/>
    <s v="METRO"/>
  </r>
  <r>
    <s v="J-30-25"/>
    <x v="9"/>
    <s v="Renewal of Public Service Announcements Initiative Continuation from J-48-24"/>
    <x v="5"/>
    <s v="Operating"/>
    <n v="0"/>
    <n v="0"/>
    <m/>
  </r>
  <r>
    <s v="J-31-25"/>
    <x v="9"/>
    <s v="Renewal: To continue our private trash initiative with a new concept for an ad hoc service model"/>
    <x v="9"/>
    <s v="Operating"/>
    <n v="30000"/>
    <n v="0"/>
    <m/>
  </r>
  <r>
    <s v="J-32-25"/>
    <x v="9"/>
    <s v="Renewal for the Beautification Team J-44-24 "/>
    <x v="5"/>
    <s v="Operating"/>
    <n v="100000"/>
    <n v="50000"/>
    <m/>
  </r>
  <r>
    <s v="J-33-25"/>
    <x v="9"/>
    <s v="Renewal: Good Neighbor Program Original was J-45-24."/>
    <x v="5"/>
    <s v="Operating"/>
    <n v="50000"/>
    <n v="0"/>
    <m/>
  </r>
  <r>
    <s v="J-34-25"/>
    <x v="9"/>
    <s v="Gulfton Citizen's Advisory Council (GCAC) regarding domestic violence"/>
    <x v="5"/>
    <s v="Operating"/>
    <n v="0"/>
    <n v="0"/>
    <m/>
  </r>
  <r>
    <s v="J-35-25"/>
    <x v="9"/>
    <s v="There is a historical plat of land that encompasses a church and cemetery where slaves were buried."/>
    <x v="5"/>
    <s v="Operating"/>
    <n v="49000"/>
    <n v="0"/>
    <m/>
  </r>
  <r>
    <s v="J-36-25"/>
    <x v="9"/>
    <s v="A previous CDSF request for the construction of a gateway at a historically recognized site where slaves were buried will be the medium for a mural to tell their story of freedom."/>
    <x v="5"/>
    <s v="Operating"/>
    <n v="35000"/>
    <n v="0"/>
    <m/>
  </r>
  <r>
    <s v="J-37-25"/>
    <x v="9"/>
    <s v="Fade To Black Arts Festival - June 8-14, 2025"/>
    <x v="5"/>
    <s v="Operating"/>
    <n v="0"/>
    <n v="0"/>
    <m/>
  </r>
  <r>
    <s v="J-38-25"/>
    <x v="9"/>
    <s v="ALMAAHH"/>
    <x v="6"/>
    <s v="Operating"/>
    <n v="25000"/>
    <n v="25000"/>
    <m/>
  </r>
  <r>
    <s v="J-39-25"/>
    <x v="9"/>
    <s v="Braeburn Valley and Bissonnet - Panel Replacement ($15,834)"/>
    <x v="1"/>
    <s v="Capital"/>
    <n v="0"/>
    <n v="0"/>
    <s v="METRO"/>
  </r>
  <r>
    <s v="J-40-25"/>
    <x v="9"/>
    <s v="Town Park Drive - implementation of signage and rock spacers along the proposed section of ROW ($27K)"/>
    <x v="1"/>
    <s v="Capital"/>
    <n v="0"/>
    <n v="0"/>
    <s v="METRO"/>
  </r>
  <r>
    <s v="J-41-25"/>
    <x v="9"/>
    <s v="TIRZ 1 Project: Reconstruction for the Bering Ditch $75K"/>
    <x v="1"/>
    <s v="Capital"/>
    <n v="0"/>
    <n v="0"/>
    <s v="METRO"/>
  </r>
  <r>
    <s v="J-42-25"/>
    <x v="9"/>
    <s v="Intersection improvements for Gessner and Harwin.  Total - $75,000: METRO - $72,744.75; Fund 4515 - $2,255.25"/>
    <x v="1"/>
    <s v="Capital"/>
    <n v="2255.25"/>
    <n v="2255.25"/>
    <m/>
  </r>
  <r>
    <s v="J-43-25"/>
    <x v="9"/>
    <s v="P.E.A.C.E Training Program"/>
    <x v="0"/>
    <s v="Operating"/>
    <n v="30000"/>
    <n v="30000"/>
    <m/>
  </r>
  <r>
    <s v="J-44-25"/>
    <x v="9"/>
    <s v="Twenty-Five additional Flock LPR cameras"/>
    <x v="0"/>
    <s v="Operating"/>
    <n v="66750"/>
    <n v="62500"/>
    <m/>
  </r>
  <r>
    <s v="K-1-25"/>
    <x v="10"/>
    <s v="ROLLOVER K-5-24 One (1) temporary worker, working 30 hours/week OR Two (2) temporary workers, working 30 hours/week each Hourly wage $15.00 = $1,800/month, totaling $5,400 for three (3) months OR Two (2) workers for three months, totaling $10,800.00"/>
    <x v="9"/>
    <s v="Operating"/>
    <n v="10800"/>
    <n v="8391.83"/>
    <m/>
  </r>
  <r>
    <s v="K-2-25"/>
    <x v="10"/>
    <s v="HPD Southwest Command - Overtime"/>
    <x v="0"/>
    <s v="Operating"/>
    <n v="8182.61"/>
    <n v="7596.98"/>
    <m/>
  </r>
  <r>
    <s v="K-3-25"/>
    <x v="10"/>
    <s v="5 Corners Management District - Illegal dumping"/>
    <x v="9"/>
    <s v="Operating"/>
    <n v="25000"/>
    <n v="0"/>
    <m/>
  </r>
  <r>
    <s v="K-4-25"/>
    <x v="10"/>
    <s v="Trail head at City Park, Sims Bayou Greenway, near Hiram Clarke Rd (K-10-24)"/>
    <x v="1"/>
    <s v="Operating"/>
    <n v="25000"/>
    <n v="6250"/>
    <m/>
  </r>
  <r>
    <s v="K-5-25"/>
    <x v="10"/>
    <s v="ROLLOVER K-21-24 TOWNWOOD PARK SUMMER WORKER ($10,800)"/>
    <x v="4"/>
    <s v="Operating"/>
    <n v="10800"/>
    <n v="0"/>
    <m/>
  </r>
  <r>
    <s v="K-6-25"/>
    <x v="10"/>
    <s v="Paint the traffic signal control cabinets located at West Orem Dr. at White Heather Dr. and at West Orem Dr. at Waterloo Dr. "/>
    <x v="4"/>
    <s v="Operating"/>
    <n v="6900"/>
    <n v="0"/>
    <m/>
  </r>
  <r>
    <s v="K-7-25"/>
    <x v="10"/>
    <s v="Paint the traffic signal control cabinets located at Willowbend Blvd. and W. Bellfort"/>
    <x v="0"/>
    <s v="Operating"/>
    <n v="5000"/>
    <n v="0"/>
    <m/>
  </r>
  <r>
    <s v="K-8-25"/>
    <x v="10"/>
    <s v="Temporary Staff to address issues throughout District K. Rollover K-1-21, K-2-22, K-1-23 &amp; K-1-24"/>
    <x v="4"/>
    <s v="Operating"/>
    <n v="156557.15"/>
    <n v="102142.28"/>
    <m/>
  </r>
  <r>
    <s v="K-9-25"/>
    <x v="10"/>
    <s v="Trail head at City Park, Sims Bayou Greenway, near Hiram Clarke Rd."/>
    <x v="9"/>
    <s v="Operating"/>
    <n v="1295"/>
    <n v="0"/>
    <m/>
  </r>
  <r>
    <s v="K-10-25"/>
    <x v="10"/>
    <s v="NTMP 7404-24 Minetta ($9,000)"/>
    <x v="1"/>
    <s v="Capital"/>
    <n v="0"/>
    <n v="0"/>
    <s v="METRO"/>
  </r>
  <r>
    <s v="K-11-25 "/>
    <x v="10"/>
    <s v="District K Annual Community Shred Day - Three locations (parking lots) in District K for all constituents to receive free sensitive documents shredding"/>
    <x v="14"/>
    <s v="Operating"/>
    <n v="1800"/>
    <n v="1200"/>
    <m/>
  </r>
  <r>
    <s v="K-12-25"/>
    <x v="10"/>
    <s v="Sponsor South Houston Concerned annual fundraiser banquet"/>
    <x v="5"/>
    <s v="Operating"/>
    <n v="400"/>
    <n v="400"/>
    <m/>
  </r>
  <r>
    <s v="K-13-25"/>
    <x v="10"/>
    <s v="SPARK Park - Almeda Elementary School"/>
    <x v="4"/>
    <s v="Operating"/>
    <n v="8056"/>
    <n v="8056"/>
    <m/>
  </r>
  <r>
    <s v="K-14-25"/>
    <x v="10"/>
    <s v="DISTRICT K TOWNWOOD PARK TEMPORARY WINTER HELP - To provide temporary winter staff at the Townwood Park Center"/>
    <x v="4"/>
    <s v="Operating"/>
    <n v="5400"/>
    <n v="0"/>
    <m/>
  </r>
  <r>
    <s v="K-15-25"/>
    <x v="10"/>
    <s v="Constant Contact Annual Billing"/>
    <x v="14"/>
    <s v="Operating"/>
    <n v="2910.24"/>
    <n v="2910.24"/>
    <m/>
  </r>
  <r>
    <s v="K-16-25"/>
    <x v="10"/>
    <s v="CASE for Kids - McAuliffe Middle School, Billy Reagan K-8 Educational Center, Willowridge High School,  Madison High School"/>
    <x v="4"/>
    <s v="Operating"/>
    <n v="3500"/>
    <n v="3500"/>
    <m/>
  </r>
  <r>
    <s v="K-17-25"/>
    <x v="10"/>
    <s v="13500 blocks of Nia Place, Faith Place in the Corinthian Pointe community ($378,594)"/>
    <x v="1"/>
    <s v="Capital"/>
    <n v="0"/>
    <n v="0"/>
    <s v="METRO"/>
  </r>
  <r>
    <s v="K-18-25"/>
    <x v="10"/>
    <s v="The concrete panel is in dire need of repair; it looks like the panel will fall"/>
    <x v="1"/>
    <s v="Capital"/>
    <n v="67594"/>
    <n v="67594"/>
    <m/>
  </r>
  <r>
    <s v="K-19-25"/>
    <x v="10"/>
    <s v="Concrete panel replacement at Heatherbrook Dr. at Amble Ln."/>
    <x v="1"/>
    <s v="Capital"/>
    <n v="74000"/>
    <n v="74000"/>
    <m/>
  </r>
  <r>
    <s v="K-20-25"/>
    <x v="10"/>
    <s v="Sidewalk replacement along 11000 South Post Oak Rd. at South Willow Dr."/>
    <x v="1"/>
    <s v="Capital"/>
    <n v="30000"/>
    <n v="30000"/>
    <m/>
  </r>
  <r>
    <s v="K-21-25"/>
    <x v="10"/>
    <s v="South Post Oak Rd. between Kingfisher Dr. and Stillbrooke Dr. "/>
    <x v="1"/>
    <s v="Capital"/>
    <n v="80000"/>
    <n v="80000"/>
    <m/>
  </r>
  <r>
    <s v="K-22-25"/>
    <x v="10"/>
    <s v="Annual support of the Texas Black Expo in the amount of $5,000.00. The Texas Black Expo assists aspiring, new and current business owners to become successful though financial education, business plan development and resources and organizational formation. "/>
    <x v="15"/>
    <s v="Operating"/>
    <n v="5000"/>
    <n v="5000"/>
    <m/>
  </r>
  <r>
    <s v="K-23-25"/>
    <x v="10"/>
    <s v="100 Crime Stoppers No Illegal Dumping Signs"/>
    <x v="14"/>
    <s v="Operating"/>
    <n v="1200"/>
    <n v="1200"/>
    <m/>
  </r>
  <r>
    <s v="K-24-25"/>
    <x v="10"/>
    <s v="Concrete panel replacement along 13800 to 14110 South Post Oak Rd."/>
    <x v="1"/>
    <s v="Capital"/>
    <n v="0"/>
    <n v="0"/>
    <m/>
  </r>
  <r>
    <s v="K-25-25"/>
    <x v="10"/>
    <s v="Concrete panel replacement at Croquet Lane at St. James Place "/>
    <x v="1"/>
    <s v="Capital"/>
    <n v="70000"/>
    <n v="70000"/>
    <m/>
  </r>
  <r>
    <s v="K-26-25"/>
    <x v="10"/>
    <s v="Department of Neighborhood Good Neighbor Program in District K "/>
    <x v="5"/>
    <s v="Operating"/>
    <n v="13000"/>
    <n v="0"/>
    <m/>
  </r>
  <r>
    <s v="K-27-25"/>
    <x v="10"/>
    <s v=" INSTALL a Rectangular Rapid Flashing Beacon (RRFB) signal at the intersection"/>
    <x v="1"/>
    <s v="Capital"/>
    <n v="42000"/>
    <n v="42000"/>
    <m/>
  </r>
  <r>
    <s v="K-28-25"/>
    <x v="10"/>
    <s v="ENHANCE AND IMPROVE ENGAGEMENT:"/>
    <x v="14"/>
    <s v="Operating"/>
    <n v="2500"/>
    <n v="2500"/>
    <m/>
  </r>
  <r>
    <s v="K-29-25"/>
    <x v="10"/>
    <s v="DISTRICT K: No Illegal Dumping Billboard Signage "/>
    <x v="14"/>
    <s v="Operating"/>
    <n v="1376"/>
    <n v="1376"/>
    <m/>
  </r>
  <r>
    <s v="K-30-25"/>
    <x v="10"/>
    <s v="Youth Programming at Mufasa's Pride "/>
    <x v="14"/>
    <s v="Operating"/>
    <n v="7500"/>
    <n v="7500"/>
    <m/>
  </r>
  <r>
    <s v="K-31-25"/>
    <x v="10"/>
    <s v="World Youth Foundation Youth Programming"/>
    <x v="14"/>
    <s v="Operating"/>
    <n v="7500"/>
    <n v="7500"/>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37E63C03-7DA7-4FED-BB52-301392D3FCD1}" name="PivotTable1" cacheId="76"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1">
  <location ref="A3:C15" firstHeaderRow="0" firstDataRow="1" firstDataCol="1"/>
  <pivotFields count="8">
    <pivotField showAll="0"/>
    <pivotField axis="axisRow" showAll="0">
      <items count="13">
        <item x="0"/>
        <item x="1"/>
        <item x="2"/>
        <item x="3"/>
        <item x="4"/>
        <item x="5"/>
        <item x="6"/>
        <item x="7"/>
        <item x="8"/>
        <item x="9"/>
        <item x="10"/>
        <item m="1" x="11"/>
        <item t="default"/>
      </items>
    </pivotField>
    <pivotField showAll="0"/>
    <pivotField showAll="0"/>
    <pivotField showAll="0"/>
    <pivotField dataField="1" numFmtId="8" showAll="0"/>
    <pivotField dataField="1" showAll="0"/>
    <pivotField showAll="0"/>
  </pivotFields>
  <rowFields count="1">
    <field x="1"/>
  </rowFields>
  <rowItems count="12">
    <i>
      <x/>
    </i>
    <i>
      <x v="1"/>
    </i>
    <i>
      <x v="2"/>
    </i>
    <i>
      <x v="3"/>
    </i>
    <i>
      <x v="4"/>
    </i>
    <i>
      <x v="5"/>
    </i>
    <i>
      <x v="6"/>
    </i>
    <i>
      <x v="7"/>
    </i>
    <i>
      <x v="8"/>
    </i>
    <i>
      <x v="9"/>
    </i>
    <i>
      <x v="10"/>
    </i>
    <i t="grand">
      <x/>
    </i>
  </rowItems>
  <colFields count="1">
    <field x="-2"/>
  </colFields>
  <colItems count="2">
    <i>
      <x/>
    </i>
    <i i="1">
      <x v="1"/>
    </i>
  </colItems>
  <dataFields count="2">
    <dataField name="Sum of Max Spend" fld="5" baseField="0" baseItem="0" numFmtId="6"/>
    <dataField name="Sum of YTD Expenses" fld="6" baseField="0" baseItem="0" numFmtId="8"/>
  </dataFields>
  <formats count="3">
    <format dxfId="11">
      <pivotArea collapsedLevelsAreSubtotals="1" fieldPosition="0">
        <references count="2">
          <reference field="4294967294" count="1" selected="0">
            <x v="1"/>
          </reference>
          <reference field="1" count="0"/>
        </references>
      </pivotArea>
    </format>
    <format dxfId="10">
      <pivotArea outline="0" fieldPosition="0">
        <references count="1">
          <reference field="4294967294" count="1">
            <x v="1"/>
          </reference>
        </references>
      </pivotArea>
    </format>
    <format dxfId="9">
      <pivotArea collapsedLevelsAreSubtotals="1" fieldPosition="0">
        <references count="2">
          <reference field="4294967294" count="1" selected="0">
            <x v="0"/>
          </reference>
          <reference field="1" count="0"/>
        </references>
      </pivotArea>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5343CE29-4E26-4067-9052-309354F84048}" name="PivotTable2" cacheId="76" applyNumberFormats="0" applyBorderFormats="0" applyFontFormats="0" applyPatternFormats="0" applyAlignmentFormats="0" applyWidthHeightFormats="1" dataCaption="Values" updatedVersion="8" minRefreshableVersion="3" useAutoFormatting="1" itemPrintTitles="1" createdVersion="6" indent="0" outline="1" outlineData="1" multipleFieldFilters="0" chartFormat="1">
  <location ref="A3:C22" firstHeaderRow="0" firstDataRow="1" firstDataCol="1"/>
  <pivotFields count="8">
    <pivotField showAll="0"/>
    <pivotField showAll="0"/>
    <pivotField showAll="0"/>
    <pivotField axis="axisRow" showAll="0">
      <items count="42">
        <item x="3"/>
        <item m="1" x="26"/>
        <item x="14"/>
        <item x="5"/>
        <item x="17"/>
        <item x="8"/>
        <item x="4"/>
        <item x="0"/>
        <item x="6"/>
        <item x="1"/>
        <item m="1" x="20"/>
        <item m="1" x="22"/>
        <item x="15"/>
        <item m="1" x="38"/>
        <item x="12"/>
        <item m="1" x="27"/>
        <item m="1" x="28"/>
        <item x="9"/>
        <item m="1" x="19"/>
        <item m="1" x="24"/>
        <item m="1" x="21"/>
        <item m="1" x="23"/>
        <item x="11"/>
        <item m="1" x="31"/>
        <item m="1" x="34"/>
        <item x="7"/>
        <item m="1" x="33"/>
        <item x="10"/>
        <item m="1" x="40"/>
        <item m="1" x="30"/>
        <item x="16"/>
        <item m="1" x="39"/>
        <item m="1" x="37"/>
        <item m="1" x="29"/>
        <item m="1" x="36"/>
        <item m="1" x="32"/>
        <item m="1" x="35"/>
        <item x="2"/>
        <item m="1" x="25"/>
        <item x="13"/>
        <item m="1" x="18"/>
        <item t="default"/>
      </items>
    </pivotField>
    <pivotField showAll="0"/>
    <pivotField dataField="1" numFmtId="8" showAll="0"/>
    <pivotField dataField="1" showAll="0"/>
    <pivotField showAll="0"/>
  </pivotFields>
  <rowFields count="1">
    <field x="3"/>
  </rowFields>
  <rowItems count="19">
    <i>
      <x/>
    </i>
    <i>
      <x v="2"/>
    </i>
    <i>
      <x v="3"/>
    </i>
    <i>
      <x v="4"/>
    </i>
    <i>
      <x v="5"/>
    </i>
    <i>
      <x v="6"/>
    </i>
    <i>
      <x v="7"/>
    </i>
    <i>
      <x v="8"/>
    </i>
    <i>
      <x v="9"/>
    </i>
    <i>
      <x v="12"/>
    </i>
    <i>
      <x v="14"/>
    </i>
    <i>
      <x v="17"/>
    </i>
    <i>
      <x v="22"/>
    </i>
    <i>
      <x v="25"/>
    </i>
    <i>
      <x v="27"/>
    </i>
    <i>
      <x v="30"/>
    </i>
    <i>
      <x v="37"/>
    </i>
    <i>
      <x v="39"/>
    </i>
    <i t="grand">
      <x/>
    </i>
  </rowItems>
  <colFields count="1">
    <field x="-2"/>
  </colFields>
  <colItems count="2">
    <i>
      <x/>
    </i>
    <i i="1">
      <x v="1"/>
    </i>
  </colItems>
  <dataFields count="2">
    <dataField name="Sum of YTD Expenses" fld="6" baseField="0" baseItem="0" numFmtId="6"/>
    <dataField name="Sum of Max Spend" fld="5" baseField="0" baseItem="0"/>
  </dataFields>
  <formats count="1">
    <format dxfId="8">
      <pivotArea outline="0" collapsedLevelsAreSubtotals="1" fieldPosition="0"/>
    </format>
  </formats>
  <chartFormats count="2">
    <chartFormat chart="0" format="0" series="1">
      <pivotArea type="data" outline="0" fieldPosition="0">
        <references count="1">
          <reference field="4294967294" count="1" selected="0">
            <x v="0"/>
          </reference>
        </references>
      </pivotArea>
    </chartFormat>
    <chartFormat chart="0" format="1" series="1">
      <pivotArea type="data" outline="0" fieldPosition="0">
        <references count="1">
          <reference field="429496729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Table6" displayName="Table6" ref="A1:H427" totalsRowCount="1" headerRowDxfId="23" dataDxfId="22" totalsRowDxfId="21" totalsRowBorderDxfId="20">
  <autoFilter ref="A1:H426" xr:uid="{00000000-0009-0000-0100-000006000000}"/>
  <tableColumns count="8">
    <tableColumn id="1" xr3:uid="{00000000-0010-0000-0000-000001000000}" name="Project Name" dataDxfId="19" totalsRowDxfId="7"/>
    <tableColumn id="2" xr3:uid="{00000000-0010-0000-0000-000002000000}" name="District" dataDxfId="18" totalsRowDxfId="6"/>
    <tableColumn id="14" xr3:uid="{00000000-0010-0000-0000-00000E000000}" name="Title" dataDxfId="17" totalsRowDxfId="5"/>
    <tableColumn id="3" xr3:uid="{00000000-0010-0000-0000-000003000000}" name="Department" dataDxfId="16" totalsRowDxfId="4"/>
    <tableColumn id="18" xr3:uid="{00000000-0010-0000-0000-000012000000}" name="Funds" dataDxfId="15" totalsRowDxfId="3"/>
    <tableColumn id="19" xr3:uid="{00000000-0010-0000-0000-000013000000}" name="Max Spend" totalsRowFunction="sum" dataDxfId="14" totalsRowDxfId="2"/>
    <tableColumn id="5" xr3:uid="{00000000-0010-0000-0000-000005000000}" name="YTD Expenses" totalsRowFunction="sum" dataDxfId="13" totalsRowDxfId="1"/>
    <tableColumn id="7" xr3:uid="{00000000-0010-0000-0000-000007000000}" name="METRO" dataDxfId="12" totalsRowDxfId="0"/>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5B7A061-82EE-49AD-ADE0-0211C2244B06}" name="Table1" displayName="Table1" ref="A3:H70" totalsRowShown="0">
  <autoFilter ref="A3:H70" xr:uid="{55B7A061-82EE-49AD-ADE0-0211C2244B06}"/>
  <tableColumns count="8">
    <tableColumn id="1" xr3:uid="{9EC9CDE2-F7C6-495A-8D52-5D5DD8B16A08}" name="Project Name"/>
    <tableColumn id="2" xr3:uid="{2BDBD282-427C-424F-94CA-D18D63C7AD16}" name="District"/>
    <tableColumn id="3" xr3:uid="{FC3FCC55-6211-40ED-8207-7B34AF000FCA}" name="MRE"/>
    <tableColumn id="4" xr3:uid="{698CEC4E-89E8-41A2-A7F0-C168E2953141}" name="Department"/>
    <tableColumn id="5" xr3:uid="{1EA668DF-880D-4048-B514-A5B55EE3DEC0}" name="Funds"/>
    <tableColumn id="6" xr3:uid="{F526FA9C-BED3-45CE-B51F-DC7B5BFEB15C}" name="Max Spend"/>
    <tableColumn id="7" xr3:uid="{4DEC1FC7-5583-40C0-9DC8-B1DB6AAACEB8}" name="YTD Expenses"/>
    <tableColumn id="8" xr3:uid="{F1DAA37B-7304-45A1-B931-E6F1E899E440}" name="Comments"/>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ivotTable" Target="../pivotTables/pivot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H486"/>
  <sheetViews>
    <sheetView tabSelected="1" zoomScaleNormal="100" workbookViewId="0">
      <pane ySplit="1" topLeftCell="A2" activePane="bottomLeft" state="frozen"/>
      <selection pane="bottomLeft" activeCell="D218" sqref="D218"/>
    </sheetView>
  </sheetViews>
  <sheetFormatPr defaultRowHeight="15" x14ac:dyDescent="0.25"/>
  <cols>
    <col min="1" max="1" width="15.5703125" bestFit="1" customWidth="1"/>
    <col min="2" max="2" width="9.85546875" bestFit="1" customWidth="1"/>
    <col min="3" max="3" width="128.5703125" style="1" customWidth="1"/>
    <col min="4" max="4" width="12.140625" style="1" customWidth="1"/>
    <col min="5" max="5" width="13" style="8" customWidth="1"/>
    <col min="6" max="7" width="23.140625" bestFit="1" customWidth="1"/>
    <col min="8" max="8" width="32" customWidth="1"/>
    <col min="9" max="9" width="23.28515625" customWidth="1"/>
    <col min="11" max="11" width="9.85546875" bestFit="1" customWidth="1"/>
    <col min="12" max="12" width="10.85546875" bestFit="1" customWidth="1"/>
  </cols>
  <sheetData>
    <row r="1" spans="1:8" x14ac:dyDescent="0.25">
      <c r="A1" s="2" t="s">
        <v>0</v>
      </c>
      <c r="B1" s="2" t="s">
        <v>5</v>
      </c>
      <c r="C1" s="2" t="s">
        <v>896</v>
      </c>
      <c r="D1" s="2" t="s">
        <v>2</v>
      </c>
      <c r="E1" s="2" t="s">
        <v>1</v>
      </c>
      <c r="F1" s="2" t="s">
        <v>3</v>
      </c>
      <c r="G1" s="2" t="s">
        <v>18</v>
      </c>
      <c r="H1" s="2" t="s">
        <v>897</v>
      </c>
    </row>
    <row r="2" spans="1:8" s="16" customFormat="1" x14ac:dyDescent="0.25">
      <c r="A2" s="23" t="s">
        <v>135</v>
      </c>
      <c r="B2" s="23" t="s">
        <v>14</v>
      </c>
      <c r="C2" s="74" t="s">
        <v>46</v>
      </c>
      <c r="D2" s="25" t="s">
        <v>20</v>
      </c>
      <c r="E2" s="26" t="s">
        <v>4</v>
      </c>
      <c r="F2" s="75">
        <v>40000</v>
      </c>
      <c r="G2" s="75">
        <v>30013.520000000004</v>
      </c>
      <c r="H2" s="23" t="str">
        <f>IF(Table6[[#This Row],[Funds]]="Capital","METRO"," ")</f>
        <v xml:space="preserve"> </v>
      </c>
    </row>
    <row r="3" spans="1:8" s="12" customFormat="1" x14ac:dyDescent="0.25">
      <c r="A3" s="23" t="s">
        <v>137</v>
      </c>
      <c r="B3" s="23" t="s">
        <v>14</v>
      </c>
      <c r="C3" s="24" t="s">
        <v>48</v>
      </c>
      <c r="D3" s="25" t="s">
        <v>20</v>
      </c>
      <c r="E3" s="26" t="s">
        <v>4</v>
      </c>
      <c r="F3" s="75">
        <v>85710.56</v>
      </c>
      <c r="G3" s="75">
        <v>50000</v>
      </c>
      <c r="H3" s="23" t="str">
        <f>IF(Table6[[#This Row],[Funds]]="Capital","METRO"," ")</f>
        <v xml:space="preserve"> </v>
      </c>
    </row>
    <row r="4" spans="1:8" s="12" customFormat="1" x14ac:dyDescent="0.25">
      <c r="A4" s="17" t="s">
        <v>136</v>
      </c>
      <c r="B4" s="17" t="s">
        <v>14</v>
      </c>
      <c r="C4" s="65" t="s">
        <v>47</v>
      </c>
      <c r="D4" s="22" t="s">
        <v>20</v>
      </c>
      <c r="E4" s="18" t="s">
        <v>4</v>
      </c>
      <c r="F4" s="91">
        <v>40000</v>
      </c>
      <c r="G4" s="91">
        <v>40000</v>
      </c>
      <c r="H4" s="23"/>
    </row>
    <row r="5" spans="1:8" s="12" customFormat="1" x14ac:dyDescent="0.25">
      <c r="A5" s="23" t="s">
        <v>139</v>
      </c>
      <c r="B5" s="23" t="s">
        <v>14</v>
      </c>
      <c r="C5" s="24" t="s">
        <v>49</v>
      </c>
      <c r="D5" s="25" t="s">
        <v>30</v>
      </c>
      <c r="E5" s="26" t="s">
        <v>4</v>
      </c>
      <c r="F5" s="75">
        <v>148007.17000000001</v>
      </c>
      <c r="G5" s="75">
        <v>54016.950000000004</v>
      </c>
      <c r="H5" s="28"/>
    </row>
    <row r="6" spans="1:8" s="12" customFormat="1" x14ac:dyDescent="0.25">
      <c r="A6" s="17" t="s">
        <v>140</v>
      </c>
      <c r="B6" s="17" t="s">
        <v>14</v>
      </c>
      <c r="C6" s="65" t="s">
        <v>51</v>
      </c>
      <c r="D6" s="22" t="s">
        <v>41</v>
      </c>
      <c r="E6" s="18" t="s">
        <v>4</v>
      </c>
      <c r="F6" s="91">
        <v>7500</v>
      </c>
      <c r="G6" s="91">
        <v>7500</v>
      </c>
      <c r="H6" s="20"/>
    </row>
    <row r="7" spans="1:8" s="16" customFormat="1" ht="30" x14ac:dyDescent="0.25">
      <c r="A7" s="23" t="s">
        <v>141</v>
      </c>
      <c r="B7" s="23" t="s">
        <v>14</v>
      </c>
      <c r="C7" s="57" t="s">
        <v>52</v>
      </c>
      <c r="D7" s="25" t="s">
        <v>30</v>
      </c>
      <c r="E7" s="26" t="s">
        <v>4</v>
      </c>
      <c r="F7" s="75">
        <v>100000</v>
      </c>
      <c r="G7" s="75">
        <v>0</v>
      </c>
      <c r="H7" s="28"/>
    </row>
    <row r="8" spans="1:8" s="12" customFormat="1" x14ac:dyDescent="0.25">
      <c r="A8" s="23" t="s">
        <v>142</v>
      </c>
      <c r="B8" s="23" t="s">
        <v>14</v>
      </c>
      <c r="C8" s="39" t="s">
        <v>103</v>
      </c>
      <c r="D8" s="25" t="s">
        <v>40</v>
      </c>
      <c r="E8" s="26" t="s">
        <v>4</v>
      </c>
      <c r="F8" s="75">
        <v>5879.43</v>
      </c>
      <c r="G8" s="75">
        <v>4642.66</v>
      </c>
      <c r="H8" s="28"/>
    </row>
    <row r="9" spans="1:8" s="16" customFormat="1" x14ac:dyDescent="0.25">
      <c r="A9" s="17" t="s">
        <v>143</v>
      </c>
      <c r="B9" s="17" t="s">
        <v>14</v>
      </c>
      <c r="C9" s="21" t="s">
        <v>50</v>
      </c>
      <c r="D9" s="22" t="s">
        <v>20</v>
      </c>
      <c r="E9" s="18" t="s">
        <v>4</v>
      </c>
      <c r="F9" s="91">
        <v>5009.8900000000003</v>
      </c>
      <c r="G9" s="91">
        <v>5009.8900000000003</v>
      </c>
      <c r="H9" s="20"/>
    </row>
    <row r="10" spans="1:8" s="16" customFormat="1" x14ac:dyDescent="0.25">
      <c r="A10" s="17" t="s">
        <v>144</v>
      </c>
      <c r="B10" s="17" t="s">
        <v>14</v>
      </c>
      <c r="C10" s="21" t="s">
        <v>138</v>
      </c>
      <c r="D10" s="22" t="s">
        <v>40</v>
      </c>
      <c r="E10" s="18" t="s">
        <v>4</v>
      </c>
      <c r="F10" s="91">
        <v>3500</v>
      </c>
      <c r="G10" s="91">
        <v>3500</v>
      </c>
      <c r="H10" s="20"/>
    </row>
    <row r="11" spans="1:8" s="12" customFormat="1" x14ac:dyDescent="0.25">
      <c r="A11" s="23" t="s">
        <v>145</v>
      </c>
      <c r="B11" s="23" t="s">
        <v>14</v>
      </c>
      <c r="C11" s="39" t="s">
        <v>83</v>
      </c>
      <c r="D11" s="25" t="s">
        <v>20</v>
      </c>
      <c r="E11" s="26" t="s">
        <v>4</v>
      </c>
      <c r="F11" s="75">
        <v>5000</v>
      </c>
      <c r="G11" s="75">
        <v>4960.8500000000004</v>
      </c>
      <c r="H11" s="28"/>
    </row>
    <row r="12" spans="1:8" s="12" customFormat="1" x14ac:dyDescent="0.25">
      <c r="A12" s="17" t="s">
        <v>410</v>
      </c>
      <c r="B12" s="17" t="s">
        <v>14</v>
      </c>
      <c r="C12" s="49" t="s">
        <v>444</v>
      </c>
      <c r="D12" s="22" t="s">
        <v>20</v>
      </c>
      <c r="E12" s="18" t="s">
        <v>4</v>
      </c>
      <c r="F12" s="91">
        <v>4714.26</v>
      </c>
      <c r="G12" s="91">
        <v>4714.26</v>
      </c>
      <c r="H12" s="20"/>
    </row>
    <row r="13" spans="1:8" s="12" customFormat="1" x14ac:dyDescent="0.25">
      <c r="A13" s="17" t="s">
        <v>411</v>
      </c>
      <c r="B13" s="17" t="s">
        <v>14</v>
      </c>
      <c r="C13" s="49" t="s">
        <v>445</v>
      </c>
      <c r="D13" s="22" t="s">
        <v>20</v>
      </c>
      <c r="E13" s="18" t="s">
        <v>22</v>
      </c>
      <c r="F13" s="91">
        <v>11697.9</v>
      </c>
      <c r="G13" s="91">
        <v>11697.9</v>
      </c>
      <c r="H13" s="20"/>
    </row>
    <row r="14" spans="1:8" s="12" customFormat="1" x14ac:dyDescent="0.25">
      <c r="A14" s="17" t="s">
        <v>412</v>
      </c>
      <c r="B14" s="17" t="s">
        <v>14</v>
      </c>
      <c r="C14" s="49" t="s">
        <v>446</v>
      </c>
      <c r="D14" s="22" t="s">
        <v>21</v>
      </c>
      <c r="E14" s="18" t="s">
        <v>4</v>
      </c>
      <c r="F14" s="91">
        <v>8145</v>
      </c>
      <c r="G14" s="91">
        <v>8145</v>
      </c>
      <c r="H14" s="20"/>
    </row>
    <row r="15" spans="1:8" s="12" customFormat="1" x14ac:dyDescent="0.25">
      <c r="A15" s="17" t="s">
        <v>413</v>
      </c>
      <c r="B15" s="17" t="s">
        <v>14</v>
      </c>
      <c r="C15" s="49" t="s">
        <v>447</v>
      </c>
      <c r="D15" s="22" t="s">
        <v>40</v>
      </c>
      <c r="E15" s="18" t="s">
        <v>4</v>
      </c>
      <c r="F15" s="91">
        <v>1500</v>
      </c>
      <c r="G15" s="91">
        <v>1500</v>
      </c>
      <c r="H15" s="20"/>
    </row>
    <row r="16" spans="1:8" s="12" customFormat="1" x14ac:dyDescent="0.25">
      <c r="A16" s="23" t="s">
        <v>414</v>
      </c>
      <c r="B16" s="23" t="s">
        <v>14</v>
      </c>
      <c r="C16" s="39" t="s">
        <v>448</v>
      </c>
      <c r="D16" s="25" t="s">
        <v>20</v>
      </c>
      <c r="E16" s="26" t="s">
        <v>4</v>
      </c>
      <c r="F16" s="75">
        <v>75000</v>
      </c>
      <c r="G16" s="75">
        <v>58835</v>
      </c>
      <c r="H16" s="28"/>
    </row>
    <row r="17" spans="1:8" s="12" customFormat="1" x14ac:dyDescent="0.25">
      <c r="A17" s="23" t="s">
        <v>415</v>
      </c>
      <c r="B17" s="23" t="s">
        <v>14</v>
      </c>
      <c r="C17" s="39" t="s">
        <v>449</v>
      </c>
      <c r="D17" s="25" t="s">
        <v>20</v>
      </c>
      <c r="E17" s="26" t="s">
        <v>4</v>
      </c>
      <c r="F17" s="75">
        <v>10000</v>
      </c>
      <c r="G17" s="75">
        <v>5095.42</v>
      </c>
      <c r="H17" s="28"/>
    </row>
    <row r="18" spans="1:8" s="12" customFormat="1" x14ac:dyDescent="0.25">
      <c r="A18" s="17" t="s">
        <v>474</v>
      </c>
      <c r="B18" s="17" t="s">
        <v>14</v>
      </c>
      <c r="C18" s="49" t="s">
        <v>475</v>
      </c>
      <c r="D18" s="22" t="s">
        <v>20</v>
      </c>
      <c r="E18" s="18" t="s">
        <v>4</v>
      </c>
      <c r="F18" s="91">
        <v>187500</v>
      </c>
      <c r="G18" s="91">
        <v>187500</v>
      </c>
      <c r="H18" s="20"/>
    </row>
    <row r="19" spans="1:8" s="12" customFormat="1" x14ac:dyDescent="0.25">
      <c r="A19" s="23" t="s">
        <v>545</v>
      </c>
      <c r="B19" s="23" t="s">
        <v>14</v>
      </c>
      <c r="C19" s="39" t="s">
        <v>549</v>
      </c>
      <c r="D19" s="25" t="s">
        <v>20</v>
      </c>
      <c r="E19" s="26" t="s">
        <v>4</v>
      </c>
      <c r="F19" s="75">
        <v>41992.83</v>
      </c>
      <c r="G19" s="75">
        <v>40230.310000000012</v>
      </c>
      <c r="H19" s="28"/>
    </row>
    <row r="20" spans="1:8" s="12" customFormat="1" x14ac:dyDescent="0.25">
      <c r="A20" s="93" t="s">
        <v>546</v>
      </c>
      <c r="B20" s="23" t="s">
        <v>14</v>
      </c>
      <c r="C20" s="39" t="s">
        <v>550</v>
      </c>
      <c r="D20" s="25" t="s">
        <v>21</v>
      </c>
      <c r="E20" s="26" t="s">
        <v>4</v>
      </c>
      <c r="F20" s="75">
        <v>10000</v>
      </c>
      <c r="G20" s="75">
        <v>0</v>
      </c>
      <c r="H20" s="28"/>
    </row>
    <row r="21" spans="1:8" s="12" customFormat="1" x14ac:dyDescent="0.25">
      <c r="A21" s="17" t="s">
        <v>547</v>
      </c>
      <c r="B21" s="17" t="s">
        <v>14</v>
      </c>
      <c r="C21" s="49" t="s">
        <v>551</v>
      </c>
      <c r="D21" s="22" t="s">
        <v>26</v>
      </c>
      <c r="E21" s="18" t="s">
        <v>4</v>
      </c>
      <c r="F21" s="91">
        <v>9500</v>
      </c>
      <c r="G21" s="91">
        <v>9500</v>
      </c>
      <c r="H21" s="20"/>
    </row>
    <row r="22" spans="1:8" s="12" customFormat="1" x14ac:dyDescent="0.25">
      <c r="A22" s="66" t="s">
        <v>548</v>
      </c>
      <c r="B22" s="66" t="s">
        <v>14</v>
      </c>
      <c r="C22" s="70" t="s">
        <v>769</v>
      </c>
      <c r="D22" s="92" t="s">
        <v>30</v>
      </c>
      <c r="E22" s="67" t="s">
        <v>22</v>
      </c>
      <c r="F22" s="68">
        <v>0</v>
      </c>
      <c r="G22" s="68">
        <v>0</v>
      </c>
      <c r="H22" s="69" t="s">
        <v>897</v>
      </c>
    </row>
    <row r="23" spans="1:8" s="12" customFormat="1" x14ac:dyDescent="0.25">
      <c r="A23" s="17" t="s">
        <v>661</v>
      </c>
      <c r="B23" s="17" t="s">
        <v>14</v>
      </c>
      <c r="C23" s="49" t="s">
        <v>668</v>
      </c>
      <c r="D23" s="22" t="s">
        <v>27</v>
      </c>
      <c r="E23" s="18" t="s">
        <v>4</v>
      </c>
      <c r="F23" s="19">
        <v>5000</v>
      </c>
      <c r="G23" s="19">
        <v>5000</v>
      </c>
      <c r="H23" s="20"/>
    </row>
    <row r="24" spans="1:8" s="12" customFormat="1" x14ac:dyDescent="0.25">
      <c r="A24" s="23" t="s">
        <v>662</v>
      </c>
      <c r="B24" s="23" t="s">
        <v>14</v>
      </c>
      <c r="C24" s="39" t="s">
        <v>665</v>
      </c>
      <c r="D24" s="25" t="s">
        <v>20</v>
      </c>
      <c r="E24" s="26" t="s">
        <v>4</v>
      </c>
      <c r="F24" s="27">
        <v>25000</v>
      </c>
      <c r="G24" s="27">
        <v>0</v>
      </c>
      <c r="H24" s="28"/>
    </row>
    <row r="25" spans="1:8" s="12" customFormat="1" x14ac:dyDescent="0.25">
      <c r="A25" s="23" t="s">
        <v>663</v>
      </c>
      <c r="B25" s="23" t="s">
        <v>14</v>
      </c>
      <c r="C25" s="39" t="s">
        <v>666</v>
      </c>
      <c r="D25" s="25" t="s">
        <v>26</v>
      </c>
      <c r="E25" s="26" t="s">
        <v>4</v>
      </c>
      <c r="F25" s="27">
        <v>2000</v>
      </c>
      <c r="G25" s="27">
        <v>0</v>
      </c>
      <c r="H25" s="28"/>
    </row>
    <row r="26" spans="1:8" s="12" customFormat="1" x14ac:dyDescent="0.25">
      <c r="A26" s="23" t="s">
        <v>664</v>
      </c>
      <c r="B26" s="23" t="s">
        <v>14</v>
      </c>
      <c r="C26" s="39" t="s">
        <v>667</v>
      </c>
      <c r="D26" s="25" t="s">
        <v>20</v>
      </c>
      <c r="E26" s="26" t="s">
        <v>4</v>
      </c>
      <c r="F26" s="27">
        <v>38948.959999999999</v>
      </c>
      <c r="G26" s="27">
        <v>35048.959999999999</v>
      </c>
      <c r="H26" s="28"/>
    </row>
    <row r="27" spans="1:8" s="12" customFormat="1" x14ac:dyDescent="0.25">
      <c r="A27" s="23" t="s">
        <v>717</v>
      </c>
      <c r="B27" s="23" t="s">
        <v>14</v>
      </c>
      <c r="C27" s="39" t="s">
        <v>670</v>
      </c>
      <c r="D27" s="25" t="s">
        <v>41</v>
      </c>
      <c r="E27" s="26" t="s">
        <v>4</v>
      </c>
      <c r="F27" s="27">
        <v>10000</v>
      </c>
      <c r="G27" s="27">
        <v>0</v>
      </c>
      <c r="H27" s="28"/>
    </row>
    <row r="28" spans="1:8" s="12" customFormat="1" x14ac:dyDescent="0.25">
      <c r="A28" s="23" t="s">
        <v>765</v>
      </c>
      <c r="B28" s="23" t="s">
        <v>14</v>
      </c>
      <c r="C28" s="39" t="s">
        <v>767</v>
      </c>
      <c r="D28" s="25" t="s">
        <v>581</v>
      </c>
      <c r="E28" s="26" t="s">
        <v>4</v>
      </c>
      <c r="F28" s="27">
        <v>1800</v>
      </c>
      <c r="G28" s="27">
        <v>0</v>
      </c>
      <c r="H28" s="28"/>
    </row>
    <row r="29" spans="1:8" s="12" customFormat="1" x14ac:dyDescent="0.25">
      <c r="A29" s="66" t="s">
        <v>766</v>
      </c>
      <c r="B29" s="66" t="s">
        <v>14</v>
      </c>
      <c r="C29" s="70" t="s">
        <v>768</v>
      </c>
      <c r="D29" s="92" t="s">
        <v>30</v>
      </c>
      <c r="E29" s="67" t="s">
        <v>22</v>
      </c>
      <c r="F29" s="68">
        <v>0</v>
      </c>
      <c r="G29" s="68">
        <v>0</v>
      </c>
      <c r="H29" s="69" t="s">
        <v>897</v>
      </c>
    </row>
    <row r="30" spans="1:8" s="12" customFormat="1" x14ac:dyDescent="0.25">
      <c r="A30" s="23" t="s">
        <v>146</v>
      </c>
      <c r="B30" s="23" t="s">
        <v>76</v>
      </c>
      <c r="C30" s="29" t="s">
        <v>78</v>
      </c>
      <c r="D30" s="25" t="s">
        <v>28</v>
      </c>
      <c r="E30" s="26" t="s">
        <v>4</v>
      </c>
      <c r="F30" s="75">
        <v>29500</v>
      </c>
      <c r="G30" s="75">
        <v>24500</v>
      </c>
      <c r="H30" s="28"/>
    </row>
    <row r="31" spans="1:8" s="12" customFormat="1" x14ac:dyDescent="0.25">
      <c r="A31" s="23" t="s">
        <v>147</v>
      </c>
      <c r="B31" s="23" t="s">
        <v>76</v>
      </c>
      <c r="C31" s="29" t="s">
        <v>38</v>
      </c>
      <c r="D31" s="25" t="s">
        <v>53</v>
      </c>
      <c r="E31" s="26" t="s">
        <v>4</v>
      </c>
      <c r="F31" s="75">
        <v>190544.27</v>
      </c>
      <c r="G31" s="75">
        <v>213953.84000000003</v>
      </c>
      <c r="H31" s="28"/>
    </row>
    <row r="32" spans="1:8" s="12" customFormat="1" x14ac:dyDescent="0.25">
      <c r="A32" s="33" t="s">
        <v>148</v>
      </c>
      <c r="B32" s="33" t="s">
        <v>76</v>
      </c>
      <c r="C32" s="94" t="s">
        <v>79</v>
      </c>
      <c r="D32" s="95" t="s">
        <v>30</v>
      </c>
      <c r="E32" s="35" t="s">
        <v>4</v>
      </c>
      <c r="F32" s="32">
        <v>0</v>
      </c>
      <c r="G32" s="32">
        <v>0</v>
      </c>
      <c r="H32" s="37"/>
    </row>
    <row r="33" spans="1:8" s="12" customFormat="1" x14ac:dyDescent="0.25">
      <c r="A33" s="23" t="s">
        <v>149</v>
      </c>
      <c r="B33" s="23" t="s">
        <v>76</v>
      </c>
      <c r="C33" s="29" t="s">
        <v>80</v>
      </c>
      <c r="D33" s="25" t="s">
        <v>28</v>
      </c>
      <c r="E33" s="26" t="s">
        <v>4</v>
      </c>
      <c r="F33" s="75">
        <v>13710.95</v>
      </c>
      <c r="G33" s="75">
        <v>6800</v>
      </c>
      <c r="H33" s="28"/>
    </row>
    <row r="34" spans="1:8" s="12" customFormat="1" x14ac:dyDescent="0.25">
      <c r="A34" s="33" t="s">
        <v>153</v>
      </c>
      <c r="B34" s="33" t="s">
        <v>76</v>
      </c>
      <c r="C34" s="94" t="s">
        <v>84</v>
      </c>
      <c r="D34" s="95" t="s">
        <v>28</v>
      </c>
      <c r="E34" s="35" t="s">
        <v>4</v>
      </c>
      <c r="F34" s="32">
        <v>0</v>
      </c>
      <c r="G34" s="32">
        <v>0</v>
      </c>
      <c r="H34" s="37"/>
    </row>
    <row r="35" spans="1:8" s="12" customFormat="1" x14ac:dyDescent="0.25">
      <c r="A35" s="23" t="s">
        <v>154</v>
      </c>
      <c r="B35" s="23" t="s">
        <v>76</v>
      </c>
      <c r="C35" s="29" t="s">
        <v>85</v>
      </c>
      <c r="D35" s="25" t="s">
        <v>28</v>
      </c>
      <c r="E35" s="26" t="s">
        <v>4</v>
      </c>
      <c r="F35" s="75">
        <v>31369.749999999996</v>
      </c>
      <c r="G35" s="75">
        <v>0</v>
      </c>
      <c r="H35" s="28"/>
    </row>
    <row r="36" spans="1:8" s="12" customFormat="1" x14ac:dyDescent="0.25">
      <c r="A36" s="17" t="s">
        <v>155</v>
      </c>
      <c r="B36" s="17" t="s">
        <v>76</v>
      </c>
      <c r="C36" s="49" t="s">
        <v>104</v>
      </c>
      <c r="D36" s="22" t="s">
        <v>40</v>
      </c>
      <c r="E36" s="18" t="s">
        <v>4</v>
      </c>
      <c r="F36" s="91">
        <v>39847.769999999997</v>
      </c>
      <c r="G36" s="91">
        <v>39847.769999999997</v>
      </c>
      <c r="H36" s="20"/>
    </row>
    <row r="37" spans="1:8" s="12" customFormat="1" x14ac:dyDescent="0.25">
      <c r="A37" s="23" t="s">
        <v>156</v>
      </c>
      <c r="B37" s="23" t="s">
        <v>76</v>
      </c>
      <c r="C37" s="39" t="s">
        <v>114</v>
      </c>
      <c r="D37" s="25" t="s">
        <v>26</v>
      </c>
      <c r="E37" s="26" t="s">
        <v>4</v>
      </c>
      <c r="F37" s="75">
        <v>60000</v>
      </c>
      <c r="G37" s="75">
        <v>15945.2</v>
      </c>
      <c r="H37" s="28"/>
    </row>
    <row r="38" spans="1:8" s="12" customFormat="1" x14ac:dyDescent="0.25">
      <c r="A38" s="17" t="s">
        <v>157</v>
      </c>
      <c r="B38" s="17" t="s">
        <v>76</v>
      </c>
      <c r="C38" s="49" t="s">
        <v>115</v>
      </c>
      <c r="D38" s="22" t="s">
        <v>21</v>
      </c>
      <c r="E38" s="18" t="s">
        <v>4</v>
      </c>
      <c r="F38" s="91">
        <v>4498</v>
      </c>
      <c r="G38" s="91">
        <v>4498</v>
      </c>
      <c r="H38" s="20"/>
    </row>
    <row r="39" spans="1:8" s="12" customFormat="1" x14ac:dyDescent="0.25">
      <c r="A39" s="23" t="s">
        <v>158</v>
      </c>
      <c r="B39" s="23" t="s">
        <v>76</v>
      </c>
      <c r="C39" s="29" t="s">
        <v>150</v>
      </c>
      <c r="D39" s="25" t="s">
        <v>28</v>
      </c>
      <c r="E39" s="26" t="s">
        <v>4</v>
      </c>
      <c r="F39" s="75">
        <v>50000</v>
      </c>
      <c r="G39" s="75">
        <v>49999.920000000013</v>
      </c>
      <c r="H39" s="28"/>
    </row>
    <row r="40" spans="1:8" s="12" customFormat="1" x14ac:dyDescent="0.25">
      <c r="A40" s="17" t="s">
        <v>159</v>
      </c>
      <c r="B40" s="17" t="s">
        <v>76</v>
      </c>
      <c r="C40" s="49" t="s">
        <v>120</v>
      </c>
      <c r="D40" s="22" t="s">
        <v>28</v>
      </c>
      <c r="E40" s="18" t="s">
        <v>4</v>
      </c>
      <c r="F40" s="91">
        <v>93524.42</v>
      </c>
      <c r="G40" s="91">
        <v>93524.42</v>
      </c>
      <c r="H40" s="20"/>
    </row>
    <row r="41" spans="1:8" s="12" customFormat="1" x14ac:dyDescent="0.25">
      <c r="A41" s="33" t="s">
        <v>160</v>
      </c>
      <c r="B41" s="33" t="s">
        <v>76</v>
      </c>
      <c r="C41" s="34" t="s">
        <v>121</v>
      </c>
      <c r="D41" s="95" t="s">
        <v>28</v>
      </c>
      <c r="E41" s="35" t="s">
        <v>4</v>
      </c>
      <c r="F41" s="32">
        <v>0</v>
      </c>
      <c r="G41" s="32">
        <v>0</v>
      </c>
      <c r="H41" s="37"/>
    </row>
    <row r="42" spans="1:8" s="12" customFormat="1" x14ac:dyDescent="0.25">
      <c r="A42" s="23" t="s">
        <v>161</v>
      </c>
      <c r="B42" s="23" t="s">
        <v>76</v>
      </c>
      <c r="C42" s="39" t="s">
        <v>122</v>
      </c>
      <c r="D42" s="25" t="s">
        <v>20</v>
      </c>
      <c r="E42" s="26" t="s">
        <v>4</v>
      </c>
      <c r="F42" s="75">
        <v>50000</v>
      </c>
      <c r="G42" s="75">
        <v>0</v>
      </c>
      <c r="H42" s="28"/>
    </row>
    <row r="43" spans="1:8" s="12" customFormat="1" x14ac:dyDescent="0.25">
      <c r="A43" s="23" t="s">
        <v>162</v>
      </c>
      <c r="B43" s="23" t="s">
        <v>76</v>
      </c>
      <c r="C43" s="29" t="s">
        <v>151</v>
      </c>
      <c r="D43" s="25" t="s">
        <v>28</v>
      </c>
      <c r="E43" s="26" t="s">
        <v>4</v>
      </c>
      <c r="F43" s="75">
        <v>15000</v>
      </c>
      <c r="G43" s="75">
        <v>0</v>
      </c>
      <c r="H43" s="28"/>
    </row>
    <row r="44" spans="1:8" s="12" customFormat="1" x14ac:dyDescent="0.25">
      <c r="A44" s="23" t="s">
        <v>163</v>
      </c>
      <c r="B44" s="23" t="s">
        <v>76</v>
      </c>
      <c r="C44" s="29" t="s">
        <v>152</v>
      </c>
      <c r="D44" s="25" t="s">
        <v>53</v>
      </c>
      <c r="E44" s="26" t="s">
        <v>4</v>
      </c>
      <c r="F44" s="75">
        <v>50000</v>
      </c>
      <c r="G44" s="75">
        <v>0</v>
      </c>
      <c r="H44" s="28"/>
    </row>
    <row r="45" spans="1:8" s="12" customFormat="1" x14ac:dyDescent="0.25">
      <c r="A45" s="23" t="s">
        <v>476</v>
      </c>
      <c r="B45" s="23" t="s">
        <v>76</v>
      </c>
      <c r="C45" s="39" t="s">
        <v>477</v>
      </c>
      <c r="D45" s="25" t="s">
        <v>53</v>
      </c>
      <c r="E45" s="26" t="s">
        <v>4</v>
      </c>
      <c r="F45" s="75">
        <v>50000</v>
      </c>
      <c r="G45" s="75">
        <v>0</v>
      </c>
      <c r="H45" s="28"/>
    </row>
    <row r="46" spans="1:8" s="12" customFormat="1" x14ac:dyDescent="0.25">
      <c r="A46" s="66" t="s">
        <v>552</v>
      </c>
      <c r="B46" s="66" t="s">
        <v>76</v>
      </c>
      <c r="C46" s="70" t="s">
        <v>562</v>
      </c>
      <c r="D46" s="92" t="s">
        <v>30</v>
      </c>
      <c r="E46" s="67" t="s">
        <v>22</v>
      </c>
      <c r="F46" s="96">
        <v>0</v>
      </c>
      <c r="G46" s="96">
        <v>0</v>
      </c>
      <c r="H46" s="69" t="s">
        <v>897</v>
      </c>
    </row>
    <row r="47" spans="1:8" s="12" customFormat="1" ht="30" x14ac:dyDescent="0.25">
      <c r="A47" s="66" t="s">
        <v>553</v>
      </c>
      <c r="B47" s="66" t="s">
        <v>76</v>
      </c>
      <c r="C47" s="73" t="s">
        <v>563</v>
      </c>
      <c r="D47" s="92" t="s">
        <v>30</v>
      </c>
      <c r="E47" s="67" t="s">
        <v>22</v>
      </c>
      <c r="F47" s="96">
        <v>0</v>
      </c>
      <c r="G47" s="96">
        <v>0</v>
      </c>
      <c r="H47" s="69" t="s">
        <v>897</v>
      </c>
    </row>
    <row r="48" spans="1:8" s="12" customFormat="1" ht="30" x14ac:dyDescent="0.25">
      <c r="A48" s="66" t="s">
        <v>554</v>
      </c>
      <c r="B48" s="66" t="s">
        <v>76</v>
      </c>
      <c r="C48" s="73" t="s">
        <v>564</v>
      </c>
      <c r="D48" s="92" t="s">
        <v>30</v>
      </c>
      <c r="E48" s="67" t="s">
        <v>22</v>
      </c>
      <c r="F48" s="96">
        <v>0</v>
      </c>
      <c r="G48" s="96">
        <v>0</v>
      </c>
      <c r="H48" s="69" t="s">
        <v>897</v>
      </c>
    </row>
    <row r="49" spans="1:8" s="12" customFormat="1" x14ac:dyDescent="0.25">
      <c r="A49" s="66" t="s">
        <v>555</v>
      </c>
      <c r="B49" s="66" t="s">
        <v>76</v>
      </c>
      <c r="C49" s="70" t="s">
        <v>565</v>
      </c>
      <c r="D49" s="92" t="s">
        <v>30</v>
      </c>
      <c r="E49" s="67" t="s">
        <v>22</v>
      </c>
      <c r="F49" s="96">
        <v>0</v>
      </c>
      <c r="G49" s="96">
        <v>0</v>
      </c>
      <c r="H49" s="69" t="s">
        <v>897</v>
      </c>
    </row>
    <row r="50" spans="1:8" s="12" customFormat="1" x14ac:dyDescent="0.25">
      <c r="A50" s="66" t="s">
        <v>556</v>
      </c>
      <c r="B50" s="66" t="s">
        <v>76</v>
      </c>
      <c r="C50" s="70" t="s">
        <v>566</v>
      </c>
      <c r="D50" s="92" t="s">
        <v>30</v>
      </c>
      <c r="E50" s="67" t="s">
        <v>22</v>
      </c>
      <c r="F50" s="96">
        <v>0</v>
      </c>
      <c r="G50" s="96">
        <v>0</v>
      </c>
      <c r="H50" s="69" t="s">
        <v>897</v>
      </c>
    </row>
    <row r="51" spans="1:8" s="12" customFormat="1" x14ac:dyDescent="0.25">
      <c r="A51" s="66" t="s">
        <v>557</v>
      </c>
      <c r="B51" s="66" t="s">
        <v>76</v>
      </c>
      <c r="C51" s="70" t="s">
        <v>567</v>
      </c>
      <c r="D51" s="92" t="s">
        <v>30</v>
      </c>
      <c r="E51" s="67" t="s">
        <v>22</v>
      </c>
      <c r="F51" s="96">
        <v>0</v>
      </c>
      <c r="G51" s="96">
        <v>0</v>
      </c>
      <c r="H51" s="69" t="s">
        <v>897</v>
      </c>
    </row>
    <row r="52" spans="1:8" s="12" customFormat="1" x14ac:dyDescent="0.25">
      <c r="A52" s="17" t="s">
        <v>558</v>
      </c>
      <c r="B52" s="17" t="s">
        <v>76</v>
      </c>
      <c r="C52" s="49" t="s">
        <v>568</v>
      </c>
      <c r="D52" s="22" t="s">
        <v>41</v>
      </c>
      <c r="E52" s="18" t="s">
        <v>4</v>
      </c>
      <c r="F52" s="91">
        <v>7500</v>
      </c>
      <c r="G52" s="91">
        <v>7500</v>
      </c>
      <c r="H52" s="20"/>
    </row>
    <row r="53" spans="1:8" s="12" customFormat="1" x14ac:dyDescent="0.25">
      <c r="A53" s="23" t="s">
        <v>559</v>
      </c>
      <c r="B53" s="23" t="s">
        <v>76</v>
      </c>
      <c r="C53" s="39" t="s">
        <v>891</v>
      </c>
      <c r="D53" s="25" t="s">
        <v>30</v>
      </c>
      <c r="E53" s="26" t="s">
        <v>22</v>
      </c>
      <c r="F53" s="75">
        <v>5000</v>
      </c>
      <c r="G53" s="75">
        <v>0</v>
      </c>
      <c r="H53" s="28"/>
    </row>
    <row r="54" spans="1:8" s="12" customFormat="1" x14ac:dyDescent="0.25">
      <c r="A54" s="66" t="s">
        <v>560</v>
      </c>
      <c r="B54" s="66" t="s">
        <v>76</v>
      </c>
      <c r="C54" s="70" t="s">
        <v>569</v>
      </c>
      <c r="D54" s="92" t="s">
        <v>30</v>
      </c>
      <c r="E54" s="67" t="s">
        <v>22</v>
      </c>
      <c r="F54" s="96">
        <v>0</v>
      </c>
      <c r="G54" s="96">
        <v>0</v>
      </c>
      <c r="H54" s="69" t="s">
        <v>897</v>
      </c>
    </row>
    <row r="55" spans="1:8" s="12" customFormat="1" x14ac:dyDescent="0.25">
      <c r="A55" s="66" t="s">
        <v>561</v>
      </c>
      <c r="B55" s="66" t="s">
        <v>76</v>
      </c>
      <c r="C55" s="70" t="s">
        <v>570</v>
      </c>
      <c r="D55" s="92" t="s">
        <v>30</v>
      </c>
      <c r="E55" s="67" t="s">
        <v>22</v>
      </c>
      <c r="F55" s="96">
        <v>0</v>
      </c>
      <c r="G55" s="96">
        <v>0</v>
      </c>
      <c r="H55" s="69" t="s">
        <v>897</v>
      </c>
    </row>
    <row r="56" spans="1:8" s="16" customFormat="1" x14ac:dyDescent="0.25">
      <c r="A56" s="17" t="s">
        <v>669</v>
      </c>
      <c r="B56" s="17" t="s">
        <v>76</v>
      </c>
      <c r="C56" s="49" t="s">
        <v>670</v>
      </c>
      <c r="D56" s="22" t="s">
        <v>41</v>
      </c>
      <c r="E56" s="18" t="s">
        <v>4</v>
      </c>
      <c r="F56" s="91">
        <v>49675</v>
      </c>
      <c r="G56" s="91">
        <v>49675</v>
      </c>
      <c r="H56" s="20"/>
    </row>
    <row r="57" spans="1:8" s="12" customFormat="1" x14ac:dyDescent="0.25">
      <c r="A57" s="23" t="s">
        <v>718</v>
      </c>
      <c r="B57" s="23" t="s">
        <v>76</v>
      </c>
      <c r="C57" s="39" t="s">
        <v>782</v>
      </c>
      <c r="D57" s="25" t="s">
        <v>28</v>
      </c>
      <c r="E57" s="26" t="s">
        <v>4</v>
      </c>
      <c r="F57" s="75">
        <v>90000</v>
      </c>
      <c r="G57" s="75">
        <v>0</v>
      </c>
      <c r="H57" s="28"/>
    </row>
    <row r="58" spans="1:8" s="12" customFormat="1" x14ac:dyDescent="0.25">
      <c r="A58" s="23" t="s">
        <v>770</v>
      </c>
      <c r="B58" s="23" t="s">
        <v>76</v>
      </c>
      <c r="C58" s="39" t="s">
        <v>781</v>
      </c>
      <c r="D58" s="25" t="s">
        <v>21</v>
      </c>
      <c r="E58" s="26" t="s">
        <v>4</v>
      </c>
      <c r="F58" s="123">
        <v>2155</v>
      </c>
      <c r="G58" s="123">
        <v>0</v>
      </c>
      <c r="H58" s="28"/>
    </row>
    <row r="59" spans="1:8" s="12" customFormat="1" x14ac:dyDescent="0.25">
      <c r="A59" s="66" t="s">
        <v>771</v>
      </c>
      <c r="B59" s="66" t="s">
        <v>76</v>
      </c>
      <c r="C59" s="70" t="s">
        <v>783</v>
      </c>
      <c r="D59" s="92" t="s">
        <v>30</v>
      </c>
      <c r="E59" s="67" t="s">
        <v>22</v>
      </c>
      <c r="F59" s="124">
        <v>0</v>
      </c>
      <c r="G59" s="124">
        <v>0</v>
      </c>
      <c r="H59" s="69" t="s">
        <v>897</v>
      </c>
    </row>
    <row r="60" spans="1:8" s="12" customFormat="1" x14ac:dyDescent="0.25">
      <c r="A60" s="66" t="s">
        <v>772</v>
      </c>
      <c r="B60" s="66" t="s">
        <v>76</v>
      </c>
      <c r="C60" s="70" t="s">
        <v>784</v>
      </c>
      <c r="D60" s="92" t="s">
        <v>30</v>
      </c>
      <c r="E60" s="67" t="s">
        <v>22</v>
      </c>
      <c r="F60" s="124">
        <v>0</v>
      </c>
      <c r="G60" s="124">
        <v>0</v>
      </c>
      <c r="H60" s="69" t="s">
        <v>897</v>
      </c>
    </row>
    <row r="61" spans="1:8" s="16" customFormat="1" x14ac:dyDescent="0.25">
      <c r="A61" s="17" t="s">
        <v>773</v>
      </c>
      <c r="B61" s="17" t="s">
        <v>76</v>
      </c>
      <c r="C61" s="152" t="s">
        <v>785</v>
      </c>
      <c r="D61" s="65" t="s">
        <v>21</v>
      </c>
      <c r="E61" s="18" t="s">
        <v>22</v>
      </c>
      <c r="F61" s="153">
        <v>17000</v>
      </c>
      <c r="G61" s="153">
        <v>17000</v>
      </c>
      <c r="H61" s="20"/>
    </row>
    <row r="62" spans="1:8" s="12" customFormat="1" x14ac:dyDescent="0.25">
      <c r="A62" s="33" t="s">
        <v>774</v>
      </c>
      <c r="B62" s="33" t="s">
        <v>76</v>
      </c>
      <c r="C62" s="58" t="s">
        <v>787</v>
      </c>
      <c r="D62" s="79" t="s">
        <v>30</v>
      </c>
      <c r="E62" s="35" t="s">
        <v>22</v>
      </c>
      <c r="F62" s="121">
        <v>0</v>
      </c>
      <c r="G62" s="121">
        <v>0</v>
      </c>
      <c r="H62" s="122" t="s">
        <v>786</v>
      </c>
    </row>
    <row r="63" spans="1:8" s="12" customFormat="1" x14ac:dyDescent="0.25">
      <c r="A63" s="66" t="s">
        <v>775</v>
      </c>
      <c r="B63" s="66" t="s">
        <v>76</v>
      </c>
      <c r="C63" s="97" t="s">
        <v>788</v>
      </c>
      <c r="D63" s="116" t="s">
        <v>30</v>
      </c>
      <c r="E63" s="67" t="s">
        <v>22</v>
      </c>
      <c r="F63" s="124">
        <v>0</v>
      </c>
      <c r="G63" s="124">
        <v>0</v>
      </c>
      <c r="H63" s="69" t="s">
        <v>897</v>
      </c>
    </row>
    <row r="64" spans="1:8" s="12" customFormat="1" x14ac:dyDescent="0.25">
      <c r="A64" s="66" t="s">
        <v>776</v>
      </c>
      <c r="B64" s="66" t="s">
        <v>76</v>
      </c>
      <c r="C64" s="70" t="s">
        <v>789</v>
      </c>
      <c r="D64" s="116" t="s">
        <v>30</v>
      </c>
      <c r="E64" s="67" t="s">
        <v>22</v>
      </c>
      <c r="F64" s="124">
        <v>0</v>
      </c>
      <c r="G64" s="124">
        <v>0</v>
      </c>
      <c r="H64" s="69" t="s">
        <v>897</v>
      </c>
    </row>
    <row r="65" spans="1:8" s="12" customFormat="1" x14ac:dyDescent="0.25">
      <c r="A65" s="66" t="s">
        <v>777</v>
      </c>
      <c r="B65" s="66" t="s">
        <v>76</v>
      </c>
      <c r="C65" s="97" t="s">
        <v>790</v>
      </c>
      <c r="D65" s="116" t="s">
        <v>30</v>
      </c>
      <c r="E65" s="67" t="s">
        <v>22</v>
      </c>
      <c r="F65" s="124">
        <v>0</v>
      </c>
      <c r="G65" s="124">
        <v>0</v>
      </c>
      <c r="H65" s="69" t="s">
        <v>897</v>
      </c>
    </row>
    <row r="66" spans="1:8" s="12" customFormat="1" x14ac:dyDescent="0.25">
      <c r="A66" s="23" t="s">
        <v>778</v>
      </c>
      <c r="B66" s="23" t="s">
        <v>76</v>
      </c>
      <c r="C66" s="57" t="s">
        <v>791</v>
      </c>
      <c r="D66" s="24" t="s">
        <v>21</v>
      </c>
      <c r="E66" s="26" t="s">
        <v>4</v>
      </c>
      <c r="F66" s="123">
        <v>5760</v>
      </c>
      <c r="G66" s="123">
        <v>3360</v>
      </c>
      <c r="H66" s="28"/>
    </row>
    <row r="67" spans="1:8" s="12" customFormat="1" x14ac:dyDescent="0.25">
      <c r="A67" s="23" t="s">
        <v>779</v>
      </c>
      <c r="B67" s="23" t="s">
        <v>76</v>
      </c>
      <c r="C67" s="57" t="s">
        <v>792</v>
      </c>
      <c r="D67" s="24" t="s">
        <v>28</v>
      </c>
      <c r="E67" s="26" t="s">
        <v>22</v>
      </c>
      <c r="F67" s="123">
        <v>163562.84</v>
      </c>
      <c r="G67" s="123">
        <v>0</v>
      </c>
      <c r="H67" s="28"/>
    </row>
    <row r="68" spans="1:8" s="12" customFormat="1" x14ac:dyDescent="0.25">
      <c r="A68" s="66" t="s">
        <v>780</v>
      </c>
      <c r="B68" s="66" t="s">
        <v>76</v>
      </c>
      <c r="C68" s="97" t="s">
        <v>793</v>
      </c>
      <c r="D68" s="116" t="s">
        <v>30</v>
      </c>
      <c r="E68" s="67" t="s">
        <v>22</v>
      </c>
      <c r="F68" s="124">
        <v>0</v>
      </c>
      <c r="G68" s="124">
        <v>0</v>
      </c>
      <c r="H68" s="69" t="s">
        <v>897</v>
      </c>
    </row>
    <row r="69" spans="1:8" s="12" customFormat="1" x14ac:dyDescent="0.25">
      <c r="A69" s="66" t="s">
        <v>825</v>
      </c>
      <c r="B69" s="66" t="s">
        <v>76</v>
      </c>
      <c r="C69" s="73" t="s">
        <v>826</v>
      </c>
      <c r="D69" s="116" t="s">
        <v>30</v>
      </c>
      <c r="E69" s="67" t="s">
        <v>22</v>
      </c>
      <c r="F69" s="124">
        <v>0</v>
      </c>
      <c r="G69" s="124">
        <v>0</v>
      </c>
      <c r="H69" s="69" t="s">
        <v>897</v>
      </c>
    </row>
    <row r="70" spans="1:8" s="12" customFormat="1" x14ac:dyDescent="0.25">
      <c r="A70" s="30" t="s">
        <v>164</v>
      </c>
      <c r="B70" s="17" t="s">
        <v>7</v>
      </c>
      <c r="C70" s="65" t="s">
        <v>55</v>
      </c>
      <c r="D70" s="22" t="s">
        <v>20</v>
      </c>
      <c r="E70" s="18" t="s">
        <v>4</v>
      </c>
      <c r="F70" s="145">
        <v>34993.96</v>
      </c>
      <c r="G70" s="145">
        <v>34993.96</v>
      </c>
      <c r="H70" s="20"/>
    </row>
    <row r="71" spans="1:8" s="12" customFormat="1" x14ac:dyDescent="0.25">
      <c r="A71" s="77" t="s">
        <v>165</v>
      </c>
      <c r="B71" s="23" t="s">
        <v>7</v>
      </c>
      <c r="C71" s="24" t="s">
        <v>56</v>
      </c>
      <c r="D71" s="25" t="s">
        <v>54</v>
      </c>
      <c r="E71" s="26" t="s">
        <v>22</v>
      </c>
      <c r="F71" s="146">
        <v>100000</v>
      </c>
      <c r="G71" s="146">
        <v>0</v>
      </c>
      <c r="H71" s="28"/>
    </row>
    <row r="72" spans="1:8" s="12" customFormat="1" x14ac:dyDescent="0.25">
      <c r="A72" s="77" t="s">
        <v>166</v>
      </c>
      <c r="B72" s="23" t="s">
        <v>7</v>
      </c>
      <c r="C72" s="24" t="s">
        <v>57</v>
      </c>
      <c r="D72" s="25" t="s">
        <v>42</v>
      </c>
      <c r="E72" s="26" t="s">
        <v>4</v>
      </c>
      <c r="F72" s="146">
        <v>10000</v>
      </c>
      <c r="G72" s="146">
        <v>0</v>
      </c>
      <c r="H72" s="28"/>
    </row>
    <row r="73" spans="1:8" s="12" customFormat="1" x14ac:dyDescent="0.25">
      <c r="A73" s="77" t="s">
        <v>167</v>
      </c>
      <c r="B73" s="23" t="s">
        <v>7</v>
      </c>
      <c r="C73" s="57" t="s">
        <v>895</v>
      </c>
      <c r="D73" s="25" t="s">
        <v>41</v>
      </c>
      <c r="E73" s="26" t="s">
        <v>4</v>
      </c>
      <c r="F73" s="146">
        <v>34000</v>
      </c>
      <c r="G73" s="146">
        <v>33000</v>
      </c>
      <c r="H73" s="28"/>
    </row>
    <row r="74" spans="1:8" s="12" customFormat="1" x14ac:dyDescent="0.25">
      <c r="A74" s="30" t="s">
        <v>168</v>
      </c>
      <c r="B74" s="17" t="s">
        <v>7</v>
      </c>
      <c r="C74" s="31" t="s">
        <v>193</v>
      </c>
      <c r="D74" s="22" t="s">
        <v>42</v>
      </c>
      <c r="E74" s="18" t="s">
        <v>4</v>
      </c>
      <c r="F74" s="145">
        <v>3545</v>
      </c>
      <c r="G74" s="145">
        <v>3545</v>
      </c>
      <c r="H74" s="20"/>
    </row>
    <row r="75" spans="1:8" s="12" customFormat="1" x14ac:dyDescent="0.25">
      <c r="A75" s="77" t="s">
        <v>169</v>
      </c>
      <c r="B75" s="23" t="s">
        <v>7</v>
      </c>
      <c r="C75" s="78" t="s">
        <v>88</v>
      </c>
      <c r="D75" s="25" t="s">
        <v>42</v>
      </c>
      <c r="E75" s="26" t="s">
        <v>4</v>
      </c>
      <c r="F75" s="146">
        <v>10000</v>
      </c>
      <c r="G75" s="146">
        <v>0</v>
      </c>
      <c r="H75" s="28"/>
    </row>
    <row r="76" spans="1:8" s="12" customFormat="1" x14ac:dyDescent="0.25">
      <c r="A76" s="30" t="s">
        <v>170</v>
      </c>
      <c r="B76" s="17" t="s">
        <v>7</v>
      </c>
      <c r="C76" s="31" t="s">
        <v>90</v>
      </c>
      <c r="D76" s="22" t="s">
        <v>30</v>
      </c>
      <c r="E76" s="18" t="s">
        <v>4</v>
      </c>
      <c r="F76" s="145">
        <v>2384</v>
      </c>
      <c r="G76" s="145">
        <v>2384</v>
      </c>
      <c r="H76" s="20"/>
    </row>
    <row r="77" spans="1:8" s="12" customFormat="1" x14ac:dyDescent="0.25">
      <c r="A77" s="30" t="s">
        <v>171</v>
      </c>
      <c r="B77" s="17" t="s">
        <v>7</v>
      </c>
      <c r="C77" s="31" t="s">
        <v>91</v>
      </c>
      <c r="D77" s="22" t="s">
        <v>28</v>
      </c>
      <c r="E77" s="18" t="s">
        <v>4</v>
      </c>
      <c r="F77" s="145">
        <v>25000</v>
      </c>
      <c r="G77" s="145">
        <v>25000</v>
      </c>
      <c r="H77" s="20"/>
    </row>
    <row r="78" spans="1:8" s="12" customFormat="1" x14ac:dyDescent="0.25">
      <c r="A78" s="30" t="s">
        <v>172</v>
      </c>
      <c r="B78" s="17" t="s">
        <v>7</v>
      </c>
      <c r="C78" s="31" t="s">
        <v>109</v>
      </c>
      <c r="D78" s="22" t="s">
        <v>21</v>
      </c>
      <c r="E78" s="18" t="s">
        <v>4</v>
      </c>
      <c r="F78" s="145">
        <v>23989.37</v>
      </c>
      <c r="G78" s="145">
        <v>23989.37</v>
      </c>
      <c r="H78" s="20"/>
    </row>
    <row r="79" spans="1:8" s="12" customFormat="1" x14ac:dyDescent="0.25">
      <c r="A79" s="77" t="s">
        <v>173</v>
      </c>
      <c r="B79" s="23" t="s">
        <v>7</v>
      </c>
      <c r="C79" s="78" t="s">
        <v>105</v>
      </c>
      <c r="D79" s="25" t="s">
        <v>21</v>
      </c>
      <c r="E79" s="26" t="s">
        <v>4</v>
      </c>
      <c r="F79" s="146">
        <v>15000</v>
      </c>
      <c r="G79" s="146">
        <v>10000</v>
      </c>
      <c r="H79" s="28"/>
    </row>
    <row r="80" spans="1:8" s="12" customFormat="1" x14ac:dyDescent="0.25">
      <c r="A80" s="77" t="s">
        <v>174</v>
      </c>
      <c r="B80" s="23" t="s">
        <v>7</v>
      </c>
      <c r="C80" s="78" t="s">
        <v>107</v>
      </c>
      <c r="D80" s="25" t="s">
        <v>30</v>
      </c>
      <c r="E80" s="26" t="s">
        <v>4</v>
      </c>
      <c r="F80" s="146">
        <v>18000</v>
      </c>
      <c r="G80" s="146">
        <v>9792</v>
      </c>
      <c r="H80" s="28"/>
    </row>
    <row r="81" spans="1:8" s="12" customFormat="1" x14ac:dyDescent="0.25">
      <c r="A81" s="77" t="s">
        <v>175</v>
      </c>
      <c r="B81" s="23" t="s">
        <v>7</v>
      </c>
      <c r="C81" s="78" t="s">
        <v>117</v>
      </c>
      <c r="D81" s="25" t="s">
        <v>26</v>
      </c>
      <c r="E81" s="26" t="s">
        <v>4</v>
      </c>
      <c r="F81" s="146">
        <v>10000</v>
      </c>
      <c r="G81" s="146">
        <v>0</v>
      </c>
      <c r="H81" s="28"/>
    </row>
    <row r="82" spans="1:8" s="12" customFormat="1" x14ac:dyDescent="0.25">
      <c r="A82" s="99" t="s">
        <v>176</v>
      </c>
      <c r="B82" s="33" t="s">
        <v>7</v>
      </c>
      <c r="C82" s="38" t="s">
        <v>116</v>
      </c>
      <c r="D82" s="95" t="s">
        <v>26</v>
      </c>
      <c r="E82" s="35" t="s">
        <v>4</v>
      </c>
      <c r="F82" s="36">
        <v>0</v>
      </c>
      <c r="G82" s="36">
        <v>0</v>
      </c>
      <c r="H82" s="37"/>
    </row>
    <row r="83" spans="1:8" s="12" customFormat="1" x14ac:dyDescent="0.25">
      <c r="A83" s="77" t="s">
        <v>177</v>
      </c>
      <c r="B83" s="23" t="s">
        <v>7</v>
      </c>
      <c r="C83" s="57" t="s">
        <v>178</v>
      </c>
      <c r="D83" s="25" t="s">
        <v>26</v>
      </c>
      <c r="E83" s="26" t="s">
        <v>4</v>
      </c>
      <c r="F83" s="75">
        <v>15000</v>
      </c>
      <c r="G83" s="75">
        <v>8606.25</v>
      </c>
      <c r="H83" s="28"/>
    </row>
    <row r="84" spans="1:8" s="12" customFormat="1" x14ac:dyDescent="0.25">
      <c r="A84" s="77" t="s">
        <v>179</v>
      </c>
      <c r="B84" s="23" t="s">
        <v>7</v>
      </c>
      <c r="C84" s="78" t="s">
        <v>87</v>
      </c>
      <c r="D84" s="25" t="s">
        <v>30</v>
      </c>
      <c r="E84" s="26" t="s">
        <v>4</v>
      </c>
      <c r="F84" s="75">
        <v>125000</v>
      </c>
      <c r="G84" s="75">
        <v>0</v>
      </c>
      <c r="H84" s="28"/>
    </row>
    <row r="85" spans="1:8" s="12" customFormat="1" x14ac:dyDescent="0.25">
      <c r="A85" s="77" t="s">
        <v>180</v>
      </c>
      <c r="B85" s="23" t="s">
        <v>7</v>
      </c>
      <c r="C85" s="78" t="s">
        <v>118</v>
      </c>
      <c r="D85" s="25" t="s">
        <v>21</v>
      </c>
      <c r="E85" s="26" t="s">
        <v>4</v>
      </c>
      <c r="F85" s="75">
        <v>30000</v>
      </c>
      <c r="G85" s="75">
        <v>27451</v>
      </c>
      <c r="H85" s="28"/>
    </row>
    <row r="86" spans="1:8" s="12" customFormat="1" x14ac:dyDescent="0.25">
      <c r="A86" s="99" t="s">
        <v>181</v>
      </c>
      <c r="B86" s="33" t="s">
        <v>7</v>
      </c>
      <c r="C86" s="79" t="s">
        <v>39</v>
      </c>
      <c r="D86" s="95" t="s">
        <v>21</v>
      </c>
      <c r="E86" s="35" t="s">
        <v>4</v>
      </c>
      <c r="F86" s="32">
        <v>0</v>
      </c>
      <c r="G86" s="32">
        <v>0</v>
      </c>
      <c r="H86" s="37"/>
    </row>
    <row r="87" spans="1:8" s="12" customFormat="1" x14ac:dyDescent="0.25">
      <c r="A87" s="77" t="s">
        <v>182</v>
      </c>
      <c r="B87" s="23" t="s">
        <v>7</v>
      </c>
      <c r="C87" s="57" t="s">
        <v>191</v>
      </c>
      <c r="D87" s="25" t="s">
        <v>20</v>
      </c>
      <c r="E87" s="26" t="s">
        <v>4</v>
      </c>
      <c r="F87" s="75">
        <v>75000</v>
      </c>
      <c r="G87" s="75">
        <v>70980.709999999992</v>
      </c>
      <c r="H87" s="28"/>
    </row>
    <row r="88" spans="1:8" s="12" customFormat="1" x14ac:dyDescent="0.25">
      <c r="A88" s="77" t="s">
        <v>183</v>
      </c>
      <c r="B88" s="23" t="s">
        <v>7</v>
      </c>
      <c r="C88" s="57" t="s">
        <v>192</v>
      </c>
      <c r="D88" s="25" t="s">
        <v>20</v>
      </c>
      <c r="E88" s="26" t="s">
        <v>4</v>
      </c>
      <c r="F88" s="75">
        <v>25000</v>
      </c>
      <c r="G88" s="75">
        <v>20349.38</v>
      </c>
      <c r="H88" s="28"/>
    </row>
    <row r="89" spans="1:8" s="12" customFormat="1" x14ac:dyDescent="0.25">
      <c r="A89" s="77" t="s">
        <v>184</v>
      </c>
      <c r="B89" s="23" t="s">
        <v>7</v>
      </c>
      <c r="C89" s="78" t="s">
        <v>89</v>
      </c>
      <c r="D89" s="25" t="s">
        <v>42</v>
      </c>
      <c r="E89" s="26" t="s">
        <v>4</v>
      </c>
      <c r="F89" s="75">
        <v>12000</v>
      </c>
      <c r="G89" s="75">
        <v>11750</v>
      </c>
      <c r="H89" s="28"/>
    </row>
    <row r="90" spans="1:8" s="12" customFormat="1" x14ac:dyDescent="0.25">
      <c r="A90" s="30" t="s">
        <v>185</v>
      </c>
      <c r="B90" s="17" t="s">
        <v>7</v>
      </c>
      <c r="C90" s="31" t="s">
        <v>110</v>
      </c>
      <c r="D90" s="22" t="s">
        <v>28</v>
      </c>
      <c r="E90" s="18" t="s">
        <v>4</v>
      </c>
      <c r="F90" s="91">
        <v>10000</v>
      </c>
      <c r="G90" s="91">
        <v>10000</v>
      </c>
      <c r="H90" s="20"/>
    </row>
    <row r="91" spans="1:8" s="12" customFormat="1" x14ac:dyDescent="0.25">
      <c r="A91" s="30" t="s">
        <v>186</v>
      </c>
      <c r="B91" s="17" t="s">
        <v>7</v>
      </c>
      <c r="C91" s="31" t="s">
        <v>106</v>
      </c>
      <c r="D91" s="22" t="s">
        <v>40</v>
      </c>
      <c r="E91" s="18" t="s">
        <v>4</v>
      </c>
      <c r="F91" s="91">
        <v>2493.75</v>
      </c>
      <c r="G91" s="91">
        <v>2493.75</v>
      </c>
      <c r="H91" s="20"/>
    </row>
    <row r="92" spans="1:8" s="16" customFormat="1" x14ac:dyDescent="0.25">
      <c r="A92" s="30" t="s">
        <v>187</v>
      </c>
      <c r="B92" s="17" t="s">
        <v>7</v>
      </c>
      <c r="C92" s="31" t="s">
        <v>108</v>
      </c>
      <c r="D92" s="22" t="s">
        <v>40</v>
      </c>
      <c r="E92" s="18" t="s">
        <v>4</v>
      </c>
      <c r="F92" s="91">
        <v>3800</v>
      </c>
      <c r="G92" s="91">
        <v>3800</v>
      </c>
      <c r="H92" s="20"/>
    </row>
    <row r="93" spans="1:8" s="12" customFormat="1" x14ac:dyDescent="0.25">
      <c r="A93" s="30" t="s">
        <v>188</v>
      </c>
      <c r="B93" s="17" t="s">
        <v>7</v>
      </c>
      <c r="C93" s="31" t="s">
        <v>124</v>
      </c>
      <c r="D93" s="22" t="s">
        <v>28</v>
      </c>
      <c r="E93" s="18" t="s">
        <v>4</v>
      </c>
      <c r="F93" s="91">
        <v>10000</v>
      </c>
      <c r="G93" s="91">
        <v>10000</v>
      </c>
      <c r="H93" s="20"/>
    </row>
    <row r="94" spans="1:8" s="12" customFormat="1" x14ac:dyDescent="0.25">
      <c r="A94" s="30" t="s">
        <v>189</v>
      </c>
      <c r="B94" s="17" t="s">
        <v>7</v>
      </c>
      <c r="C94" s="31" t="s">
        <v>123</v>
      </c>
      <c r="D94" s="22" t="s">
        <v>28</v>
      </c>
      <c r="E94" s="18" t="s">
        <v>22</v>
      </c>
      <c r="F94" s="91">
        <v>4470</v>
      </c>
      <c r="G94" s="91">
        <v>4470</v>
      </c>
      <c r="H94" s="20"/>
    </row>
    <row r="95" spans="1:8" s="12" customFormat="1" x14ac:dyDescent="0.25">
      <c r="A95" s="30" t="s">
        <v>190</v>
      </c>
      <c r="B95" s="17" t="s">
        <v>7</v>
      </c>
      <c r="C95" s="31" t="s">
        <v>111</v>
      </c>
      <c r="D95" s="22" t="s">
        <v>21</v>
      </c>
      <c r="E95" s="18" t="s">
        <v>4</v>
      </c>
      <c r="F95" s="91">
        <v>45051</v>
      </c>
      <c r="G95" s="91">
        <v>45051</v>
      </c>
      <c r="H95" s="20"/>
    </row>
    <row r="96" spans="1:8" s="12" customFormat="1" x14ac:dyDescent="0.25">
      <c r="A96" s="77" t="s">
        <v>206</v>
      </c>
      <c r="B96" s="23" t="s">
        <v>7</v>
      </c>
      <c r="C96" s="39" t="s">
        <v>86</v>
      </c>
      <c r="D96" s="39" t="s">
        <v>21</v>
      </c>
      <c r="E96" s="26" t="s">
        <v>4</v>
      </c>
      <c r="F96" s="75">
        <v>40000</v>
      </c>
      <c r="G96" s="75">
        <v>22000</v>
      </c>
      <c r="H96" s="28"/>
    </row>
    <row r="97" spans="1:8" s="12" customFormat="1" ht="45" x14ac:dyDescent="0.25">
      <c r="A97" s="77" t="s">
        <v>416</v>
      </c>
      <c r="B97" s="23" t="s">
        <v>7</v>
      </c>
      <c r="C97" s="78" t="s">
        <v>834</v>
      </c>
      <c r="D97" s="39" t="s">
        <v>30</v>
      </c>
      <c r="E97" s="26" t="s">
        <v>4</v>
      </c>
      <c r="F97" s="75">
        <v>10000</v>
      </c>
      <c r="G97" s="75">
        <v>0</v>
      </c>
      <c r="H97" s="28"/>
    </row>
    <row r="98" spans="1:8" s="12" customFormat="1" x14ac:dyDescent="0.25">
      <c r="A98" s="77" t="s">
        <v>478</v>
      </c>
      <c r="B98" s="23" t="s">
        <v>7</v>
      </c>
      <c r="C98" s="39" t="s">
        <v>479</v>
      </c>
      <c r="D98" s="39" t="s">
        <v>42</v>
      </c>
      <c r="E98" s="26" t="s">
        <v>4</v>
      </c>
      <c r="F98" s="75">
        <v>30000</v>
      </c>
      <c r="G98" s="75">
        <v>0</v>
      </c>
      <c r="H98" s="28"/>
    </row>
    <row r="99" spans="1:8" s="12" customFormat="1" x14ac:dyDescent="0.25">
      <c r="A99" s="30" t="s">
        <v>571</v>
      </c>
      <c r="B99" s="17" t="s">
        <v>7</v>
      </c>
      <c r="C99" s="49" t="s">
        <v>576</v>
      </c>
      <c r="D99" s="49" t="s">
        <v>21</v>
      </c>
      <c r="E99" s="18" t="s">
        <v>4</v>
      </c>
      <c r="F99" s="91">
        <v>1000</v>
      </c>
      <c r="G99" s="91">
        <v>1000</v>
      </c>
      <c r="H99" s="20"/>
    </row>
    <row r="100" spans="1:8" s="12" customFormat="1" x14ac:dyDescent="0.25">
      <c r="A100" s="30" t="s">
        <v>572</v>
      </c>
      <c r="B100" s="17" t="s">
        <v>7</v>
      </c>
      <c r="C100" s="49" t="s">
        <v>577</v>
      </c>
      <c r="D100" s="49" t="s">
        <v>21</v>
      </c>
      <c r="E100" s="18" t="s">
        <v>4</v>
      </c>
      <c r="F100" s="91">
        <v>8000</v>
      </c>
      <c r="G100" s="91">
        <v>8000</v>
      </c>
      <c r="H100" s="20"/>
    </row>
    <row r="101" spans="1:8" s="12" customFormat="1" x14ac:dyDescent="0.25">
      <c r="A101" s="77" t="s">
        <v>573</v>
      </c>
      <c r="B101" s="23" t="s">
        <v>7</v>
      </c>
      <c r="C101" s="39" t="s">
        <v>578</v>
      </c>
      <c r="D101" s="39" t="s">
        <v>21</v>
      </c>
      <c r="E101" s="26" t="s">
        <v>4</v>
      </c>
      <c r="F101" s="75">
        <v>10000</v>
      </c>
      <c r="G101" s="75">
        <v>0</v>
      </c>
      <c r="H101" s="28"/>
    </row>
    <row r="102" spans="1:8" s="12" customFormat="1" x14ac:dyDescent="0.25">
      <c r="A102" s="77" t="s">
        <v>574</v>
      </c>
      <c r="B102" s="23" t="s">
        <v>7</v>
      </c>
      <c r="C102" s="39" t="s">
        <v>579</v>
      </c>
      <c r="D102" s="39" t="s">
        <v>580</v>
      </c>
      <c r="E102" s="26" t="s">
        <v>4</v>
      </c>
      <c r="F102" s="75">
        <v>10000</v>
      </c>
      <c r="G102" s="75">
        <v>0</v>
      </c>
      <c r="H102" s="28"/>
    </row>
    <row r="103" spans="1:8" s="12" customFormat="1" x14ac:dyDescent="0.25">
      <c r="A103" s="23" t="s">
        <v>575</v>
      </c>
      <c r="B103" s="23" t="s">
        <v>7</v>
      </c>
      <c r="C103" s="24" t="s">
        <v>582</v>
      </c>
      <c r="D103" s="39" t="s">
        <v>581</v>
      </c>
      <c r="E103" s="26" t="s">
        <v>4</v>
      </c>
      <c r="F103" s="75">
        <v>7000</v>
      </c>
      <c r="G103" s="75">
        <v>0</v>
      </c>
      <c r="H103" s="28"/>
    </row>
    <row r="104" spans="1:8" s="12" customFormat="1" x14ac:dyDescent="0.25">
      <c r="A104" s="33" t="s">
        <v>671</v>
      </c>
      <c r="B104" s="33" t="s">
        <v>7</v>
      </c>
      <c r="C104" s="34" t="s">
        <v>675</v>
      </c>
      <c r="D104" s="34" t="s">
        <v>676</v>
      </c>
      <c r="E104" s="35" t="s">
        <v>4</v>
      </c>
      <c r="F104" s="32">
        <v>0</v>
      </c>
      <c r="G104" s="32">
        <v>0</v>
      </c>
      <c r="H104" s="37"/>
    </row>
    <row r="105" spans="1:8" s="12" customFormat="1" x14ac:dyDescent="0.25">
      <c r="A105" s="23" t="s">
        <v>672</v>
      </c>
      <c r="B105" s="23" t="s">
        <v>7</v>
      </c>
      <c r="C105" s="39" t="s">
        <v>677</v>
      </c>
      <c r="D105" s="39" t="s">
        <v>580</v>
      </c>
      <c r="E105" s="26" t="s">
        <v>4</v>
      </c>
      <c r="F105" s="75">
        <v>50000</v>
      </c>
      <c r="G105" s="75">
        <v>0</v>
      </c>
      <c r="H105" s="28"/>
    </row>
    <row r="106" spans="1:8" s="12" customFormat="1" x14ac:dyDescent="0.25">
      <c r="A106" s="23" t="s">
        <v>673</v>
      </c>
      <c r="B106" s="23" t="s">
        <v>7</v>
      </c>
      <c r="C106" s="39" t="s">
        <v>678</v>
      </c>
      <c r="D106" s="39" t="s">
        <v>21</v>
      </c>
      <c r="E106" s="26" t="s">
        <v>4</v>
      </c>
      <c r="F106" s="75">
        <v>25000</v>
      </c>
      <c r="G106" s="75">
        <v>0</v>
      </c>
      <c r="H106" s="28"/>
    </row>
    <row r="107" spans="1:8" s="12" customFormat="1" ht="45" x14ac:dyDescent="0.25">
      <c r="A107" s="23" t="s">
        <v>674</v>
      </c>
      <c r="B107" s="23" t="s">
        <v>7</v>
      </c>
      <c r="C107" s="78" t="s">
        <v>679</v>
      </c>
      <c r="D107" s="39" t="s">
        <v>676</v>
      </c>
      <c r="E107" s="26" t="s">
        <v>4</v>
      </c>
      <c r="F107" s="75">
        <v>15000</v>
      </c>
      <c r="G107" s="75">
        <v>0</v>
      </c>
      <c r="H107" s="28"/>
    </row>
    <row r="108" spans="1:8" s="12" customFormat="1" x14ac:dyDescent="0.25">
      <c r="A108" s="23" t="s">
        <v>719</v>
      </c>
      <c r="B108" s="23" t="s">
        <v>7</v>
      </c>
      <c r="C108" s="57" t="s">
        <v>794</v>
      </c>
      <c r="D108" s="39" t="s">
        <v>581</v>
      </c>
      <c r="E108" s="26" t="s">
        <v>4</v>
      </c>
      <c r="F108" s="75">
        <v>100000</v>
      </c>
      <c r="G108" s="75">
        <v>0</v>
      </c>
      <c r="H108" s="28"/>
    </row>
    <row r="109" spans="1:8" s="12" customFormat="1" x14ac:dyDescent="0.25">
      <c r="A109" s="23" t="s">
        <v>720</v>
      </c>
      <c r="B109" s="23" t="s">
        <v>7</v>
      </c>
      <c r="C109" s="57" t="s">
        <v>795</v>
      </c>
      <c r="D109" s="39" t="s">
        <v>30</v>
      </c>
      <c r="E109" s="26" t="s">
        <v>4</v>
      </c>
      <c r="F109" s="75">
        <v>89325.92</v>
      </c>
      <c r="G109" s="75">
        <v>0</v>
      </c>
      <c r="H109" s="28"/>
    </row>
    <row r="110" spans="1:8" s="12" customFormat="1" x14ac:dyDescent="0.25">
      <c r="A110" s="23" t="s">
        <v>721</v>
      </c>
      <c r="B110" s="23" t="s">
        <v>7</v>
      </c>
      <c r="C110" s="57" t="s">
        <v>796</v>
      </c>
      <c r="D110" s="39" t="s">
        <v>21</v>
      </c>
      <c r="E110" s="26" t="s">
        <v>4</v>
      </c>
      <c r="F110" s="75">
        <v>40000</v>
      </c>
      <c r="G110" s="75">
        <v>0</v>
      </c>
      <c r="H110" s="28"/>
    </row>
    <row r="111" spans="1:8" s="12" customFormat="1" x14ac:dyDescent="0.25">
      <c r="A111" s="66" t="s">
        <v>722</v>
      </c>
      <c r="B111" s="66" t="s">
        <v>7</v>
      </c>
      <c r="C111" s="97" t="s">
        <v>829</v>
      </c>
      <c r="D111" s="70" t="s">
        <v>30</v>
      </c>
      <c r="E111" s="67" t="s">
        <v>22</v>
      </c>
      <c r="F111" s="96">
        <v>0</v>
      </c>
      <c r="G111" s="96">
        <v>0</v>
      </c>
      <c r="H111" s="69" t="s">
        <v>897</v>
      </c>
    </row>
    <row r="112" spans="1:8" s="12" customFormat="1" x14ac:dyDescent="0.25">
      <c r="A112" s="66" t="s">
        <v>723</v>
      </c>
      <c r="B112" s="66" t="s">
        <v>7</v>
      </c>
      <c r="C112" s="97" t="s">
        <v>830</v>
      </c>
      <c r="D112" s="70" t="s">
        <v>30</v>
      </c>
      <c r="E112" s="67" t="s">
        <v>22</v>
      </c>
      <c r="F112" s="96">
        <v>0</v>
      </c>
      <c r="G112" s="96">
        <v>0</v>
      </c>
      <c r="H112" s="69" t="s">
        <v>897</v>
      </c>
    </row>
    <row r="113" spans="1:8" s="12" customFormat="1" x14ac:dyDescent="0.25">
      <c r="A113" s="66" t="s">
        <v>724</v>
      </c>
      <c r="B113" s="66" t="s">
        <v>7</v>
      </c>
      <c r="C113" s="97" t="s">
        <v>831</v>
      </c>
      <c r="D113" s="70" t="s">
        <v>30</v>
      </c>
      <c r="E113" s="67" t="s">
        <v>22</v>
      </c>
      <c r="F113" s="96">
        <v>0</v>
      </c>
      <c r="G113" s="96">
        <v>0</v>
      </c>
      <c r="H113" s="69" t="s">
        <v>897</v>
      </c>
    </row>
    <row r="114" spans="1:8" s="12" customFormat="1" ht="30" x14ac:dyDescent="0.25">
      <c r="A114" s="33" t="s">
        <v>725</v>
      </c>
      <c r="B114" s="33" t="s">
        <v>7</v>
      </c>
      <c r="C114" s="122" t="s">
        <v>797</v>
      </c>
      <c r="D114" s="34" t="s">
        <v>21</v>
      </c>
      <c r="E114" s="35" t="s">
        <v>4</v>
      </c>
      <c r="F114" s="32">
        <v>0</v>
      </c>
      <c r="G114" s="32">
        <v>0</v>
      </c>
      <c r="H114" s="37"/>
    </row>
    <row r="115" spans="1:8" s="12" customFormat="1" ht="15" customHeight="1" x14ac:dyDescent="0.25">
      <c r="A115" s="111" t="s">
        <v>726</v>
      </c>
      <c r="B115" s="111" t="s">
        <v>7</v>
      </c>
      <c r="C115" s="97" t="s">
        <v>832</v>
      </c>
      <c r="D115" s="112" t="s">
        <v>30</v>
      </c>
      <c r="E115" s="67" t="s">
        <v>22</v>
      </c>
      <c r="F115" s="107">
        <v>0</v>
      </c>
      <c r="G115" s="107">
        <v>0</v>
      </c>
      <c r="H115" s="69" t="s">
        <v>897</v>
      </c>
    </row>
    <row r="116" spans="1:8" s="12" customFormat="1" x14ac:dyDescent="0.25">
      <c r="A116" s="66" t="s">
        <v>727</v>
      </c>
      <c r="B116" s="66" t="s">
        <v>7</v>
      </c>
      <c r="C116" s="97" t="s">
        <v>833</v>
      </c>
      <c r="D116" s="70" t="s">
        <v>30</v>
      </c>
      <c r="E116" s="67" t="s">
        <v>22</v>
      </c>
      <c r="F116" s="96">
        <v>0</v>
      </c>
      <c r="G116" s="96">
        <v>0</v>
      </c>
      <c r="H116" s="69" t="s">
        <v>897</v>
      </c>
    </row>
    <row r="117" spans="1:8" s="12" customFormat="1" x14ac:dyDescent="0.25">
      <c r="A117" s="23" t="s">
        <v>827</v>
      </c>
      <c r="B117" s="23" t="s">
        <v>7</v>
      </c>
      <c r="C117" s="78" t="s">
        <v>828</v>
      </c>
      <c r="D117" s="39" t="s">
        <v>21</v>
      </c>
      <c r="E117" s="26" t="s">
        <v>22</v>
      </c>
      <c r="F117" s="75">
        <v>40000</v>
      </c>
      <c r="G117" s="75">
        <v>0</v>
      </c>
      <c r="H117" s="28"/>
    </row>
    <row r="118" spans="1:8" s="12" customFormat="1" x14ac:dyDescent="0.25">
      <c r="A118" s="23" t="s">
        <v>207</v>
      </c>
      <c r="B118" s="23" t="s">
        <v>8</v>
      </c>
      <c r="C118" s="24" t="s">
        <v>61</v>
      </c>
      <c r="D118" s="39" t="s">
        <v>26</v>
      </c>
      <c r="E118" s="26" t="s">
        <v>4</v>
      </c>
      <c r="F118" s="75">
        <v>72000</v>
      </c>
      <c r="G118" s="75">
        <v>3640</v>
      </c>
      <c r="H118" s="28"/>
    </row>
    <row r="119" spans="1:8" s="12" customFormat="1" x14ac:dyDescent="0.25">
      <c r="A119" s="23" t="s">
        <v>208</v>
      </c>
      <c r="B119" s="23" t="s">
        <v>8</v>
      </c>
      <c r="C119" s="24" t="s">
        <v>58</v>
      </c>
      <c r="D119" s="39" t="s">
        <v>21</v>
      </c>
      <c r="E119" s="26" t="s">
        <v>4</v>
      </c>
      <c r="F119" s="75">
        <v>50000</v>
      </c>
      <c r="G119" s="75">
        <v>47099.98</v>
      </c>
      <c r="H119" s="28"/>
    </row>
    <row r="120" spans="1:8" s="12" customFormat="1" ht="15.75" customHeight="1" x14ac:dyDescent="0.25">
      <c r="A120" s="23" t="s">
        <v>209</v>
      </c>
      <c r="B120" s="23" t="s">
        <v>8</v>
      </c>
      <c r="C120" s="24" t="s">
        <v>59</v>
      </c>
      <c r="D120" s="39" t="s">
        <v>20</v>
      </c>
      <c r="E120" s="26" t="s">
        <v>4</v>
      </c>
      <c r="F120" s="75">
        <v>984.1</v>
      </c>
      <c r="G120" s="75">
        <v>862.7</v>
      </c>
      <c r="H120" s="28"/>
    </row>
    <row r="121" spans="1:8" s="12" customFormat="1" x14ac:dyDescent="0.25">
      <c r="A121" s="23" t="s">
        <v>210</v>
      </c>
      <c r="B121" s="23" t="s">
        <v>8</v>
      </c>
      <c r="C121" s="57" t="s">
        <v>60</v>
      </c>
      <c r="D121" s="39" t="s">
        <v>20</v>
      </c>
      <c r="E121" s="26" t="s">
        <v>4</v>
      </c>
      <c r="F121" s="75">
        <v>2115</v>
      </c>
      <c r="G121" s="75">
        <v>0</v>
      </c>
      <c r="H121" s="28"/>
    </row>
    <row r="122" spans="1:8" s="12" customFormat="1" x14ac:dyDescent="0.25">
      <c r="A122" s="23" t="s">
        <v>211</v>
      </c>
      <c r="B122" s="23" t="s">
        <v>8</v>
      </c>
      <c r="C122" s="39" t="s">
        <v>35</v>
      </c>
      <c r="D122" s="39" t="s">
        <v>53</v>
      </c>
      <c r="E122" s="26" t="s">
        <v>4</v>
      </c>
      <c r="F122" s="75">
        <v>80000</v>
      </c>
      <c r="G122" s="75">
        <v>69423.540000000008</v>
      </c>
      <c r="H122" s="28"/>
    </row>
    <row r="123" spans="1:8" s="12" customFormat="1" x14ac:dyDescent="0.25">
      <c r="A123" s="17" t="s">
        <v>212</v>
      </c>
      <c r="B123" s="17" t="s">
        <v>8</v>
      </c>
      <c r="C123" s="90" t="s">
        <v>81</v>
      </c>
      <c r="D123" s="49" t="s">
        <v>26</v>
      </c>
      <c r="E123" s="18" t="s">
        <v>4</v>
      </c>
      <c r="F123" s="91">
        <v>10000</v>
      </c>
      <c r="G123" s="91">
        <v>10000</v>
      </c>
      <c r="H123" s="20"/>
    </row>
    <row r="124" spans="1:8" s="12" customFormat="1" x14ac:dyDescent="0.25">
      <c r="A124" s="23" t="s">
        <v>213</v>
      </c>
      <c r="B124" s="23" t="s">
        <v>8</v>
      </c>
      <c r="C124" s="24" t="s">
        <v>194</v>
      </c>
      <c r="D124" s="39" t="s">
        <v>40</v>
      </c>
      <c r="E124" s="26" t="s">
        <v>4</v>
      </c>
      <c r="F124" s="75">
        <v>6773.23</v>
      </c>
      <c r="G124" s="75">
        <v>2065</v>
      </c>
      <c r="H124" s="28"/>
    </row>
    <row r="125" spans="1:8" s="12" customFormat="1" x14ac:dyDescent="0.25">
      <c r="A125" s="23" t="s">
        <v>214</v>
      </c>
      <c r="B125" s="23" t="s">
        <v>8</v>
      </c>
      <c r="C125" s="39" t="s">
        <v>92</v>
      </c>
      <c r="D125" s="39" t="s">
        <v>20</v>
      </c>
      <c r="E125" s="26" t="s">
        <v>4</v>
      </c>
      <c r="F125" s="75">
        <v>926.42</v>
      </c>
      <c r="G125" s="75">
        <v>0</v>
      </c>
      <c r="H125" s="28"/>
    </row>
    <row r="126" spans="1:8" s="12" customFormat="1" x14ac:dyDescent="0.25">
      <c r="A126" s="23" t="s">
        <v>215</v>
      </c>
      <c r="B126" s="23" t="s">
        <v>8</v>
      </c>
      <c r="C126" s="39" t="s">
        <v>93</v>
      </c>
      <c r="D126" s="39" t="s">
        <v>28</v>
      </c>
      <c r="E126" s="26" t="s">
        <v>4</v>
      </c>
      <c r="F126" s="75">
        <v>50000</v>
      </c>
      <c r="G126" s="75">
        <v>0</v>
      </c>
      <c r="H126" s="28"/>
    </row>
    <row r="127" spans="1:8" s="12" customFormat="1" x14ac:dyDescent="0.25">
      <c r="A127" s="23" t="s">
        <v>216</v>
      </c>
      <c r="B127" s="23" t="s">
        <v>8</v>
      </c>
      <c r="C127" s="39" t="s">
        <v>94</v>
      </c>
      <c r="D127" s="39" t="s">
        <v>28</v>
      </c>
      <c r="E127" s="26" t="s">
        <v>4</v>
      </c>
      <c r="F127" s="75">
        <v>20000</v>
      </c>
      <c r="G127" s="75">
        <v>0</v>
      </c>
      <c r="H127" s="28"/>
    </row>
    <row r="128" spans="1:8" s="12" customFormat="1" x14ac:dyDescent="0.25">
      <c r="A128" s="23" t="s">
        <v>217</v>
      </c>
      <c r="B128" s="23" t="s">
        <v>8</v>
      </c>
      <c r="C128" s="39" t="s">
        <v>112</v>
      </c>
      <c r="D128" s="39" t="s">
        <v>21</v>
      </c>
      <c r="E128" s="26" t="s">
        <v>22</v>
      </c>
      <c r="F128" s="75">
        <v>25000</v>
      </c>
      <c r="G128" s="75">
        <v>0</v>
      </c>
      <c r="H128" s="28"/>
    </row>
    <row r="129" spans="1:8" s="12" customFormat="1" x14ac:dyDescent="0.25">
      <c r="A129" s="23" t="s">
        <v>218</v>
      </c>
      <c r="B129" s="23" t="s">
        <v>8</v>
      </c>
      <c r="C129" s="39" t="s">
        <v>125</v>
      </c>
      <c r="D129" s="39" t="s">
        <v>26</v>
      </c>
      <c r="E129" s="26" t="s">
        <v>4</v>
      </c>
      <c r="F129" s="75">
        <v>80000</v>
      </c>
      <c r="G129" s="75">
        <v>35713.42</v>
      </c>
      <c r="H129" s="28"/>
    </row>
    <row r="130" spans="1:8" s="12" customFormat="1" x14ac:dyDescent="0.25">
      <c r="A130" s="23" t="s">
        <v>219</v>
      </c>
      <c r="B130" s="23" t="s">
        <v>8</v>
      </c>
      <c r="C130" s="39" t="s">
        <v>126</v>
      </c>
      <c r="D130" s="39" t="s">
        <v>26</v>
      </c>
      <c r="E130" s="26" t="s">
        <v>4</v>
      </c>
      <c r="F130" s="75">
        <v>75000</v>
      </c>
      <c r="G130" s="75">
        <v>8658.48</v>
      </c>
      <c r="H130" s="28"/>
    </row>
    <row r="131" spans="1:8" s="12" customFormat="1" x14ac:dyDescent="0.25">
      <c r="A131" s="23" t="s">
        <v>220</v>
      </c>
      <c r="B131" s="23" t="s">
        <v>8</v>
      </c>
      <c r="C131" s="39" t="s">
        <v>127</v>
      </c>
      <c r="D131" s="39" t="s">
        <v>26</v>
      </c>
      <c r="E131" s="26" t="s">
        <v>4</v>
      </c>
      <c r="F131" s="75">
        <v>145337.82</v>
      </c>
      <c r="G131" s="75">
        <v>86323.7</v>
      </c>
      <c r="H131" s="28"/>
    </row>
    <row r="132" spans="1:8" s="12" customFormat="1" x14ac:dyDescent="0.25">
      <c r="A132" s="17" t="s">
        <v>221</v>
      </c>
      <c r="B132" s="17" t="s">
        <v>8</v>
      </c>
      <c r="C132" s="49" t="s">
        <v>128</v>
      </c>
      <c r="D132" s="49" t="s">
        <v>20</v>
      </c>
      <c r="E132" s="18" t="s">
        <v>22</v>
      </c>
      <c r="F132" s="91">
        <v>100000</v>
      </c>
      <c r="G132" s="91">
        <v>100000</v>
      </c>
      <c r="H132" s="20"/>
    </row>
    <row r="133" spans="1:8" s="12" customFormat="1" x14ac:dyDescent="0.25">
      <c r="A133" s="23" t="s">
        <v>222</v>
      </c>
      <c r="B133" s="23" t="s">
        <v>8</v>
      </c>
      <c r="C133" s="39" t="s">
        <v>129</v>
      </c>
      <c r="D133" s="39" t="s">
        <v>27</v>
      </c>
      <c r="E133" s="26" t="s">
        <v>4</v>
      </c>
      <c r="F133" s="75">
        <v>61311.43</v>
      </c>
      <c r="G133" s="75">
        <v>0</v>
      </c>
      <c r="H133" s="28"/>
    </row>
    <row r="134" spans="1:8" s="12" customFormat="1" ht="30" x14ac:dyDescent="0.25">
      <c r="A134" s="33" t="s">
        <v>223</v>
      </c>
      <c r="B134" s="33" t="s">
        <v>8</v>
      </c>
      <c r="C134" s="38" t="s">
        <v>196</v>
      </c>
      <c r="D134" s="34" t="s">
        <v>77</v>
      </c>
      <c r="E134" s="35" t="s">
        <v>4</v>
      </c>
      <c r="F134" s="32">
        <v>0</v>
      </c>
      <c r="G134" s="32">
        <v>0</v>
      </c>
      <c r="H134" s="37"/>
    </row>
    <row r="135" spans="1:8" s="12" customFormat="1" x14ac:dyDescent="0.25">
      <c r="A135" s="17" t="s">
        <v>583</v>
      </c>
      <c r="B135" s="17" t="s">
        <v>8</v>
      </c>
      <c r="C135" s="31" t="s">
        <v>588</v>
      </c>
      <c r="D135" s="49" t="s">
        <v>21</v>
      </c>
      <c r="E135" s="18" t="s">
        <v>22</v>
      </c>
      <c r="F135" s="91">
        <v>50000</v>
      </c>
      <c r="G135" s="91">
        <v>50000</v>
      </c>
      <c r="H135" s="20"/>
    </row>
    <row r="136" spans="1:8" s="12" customFormat="1" x14ac:dyDescent="0.25">
      <c r="A136" s="66" t="s">
        <v>584</v>
      </c>
      <c r="B136" s="66" t="s">
        <v>8</v>
      </c>
      <c r="C136" s="73" t="s">
        <v>589</v>
      </c>
      <c r="D136" s="70" t="s">
        <v>30</v>
      </c>
      <c r="E136" s="67" t="s">
        <v>22</v>
      </c>
      <c r="F136" s="96">
        <v>0</v>
      </c>
      <c r="G136" s="96">
        <v>0</v>
      </c>
      <c r="H136" s="69" t="s">
        <v>897</v>
      </c>
    </row>
    <row r="137" spans="1:8" s="12" customFormat="1" x14ac:dyDescent="0.25">
      <c r="A137" s="66" t="s">
        <v>585</v>
      </c>
      <c r="B137" s="66" t="s">
        <v>8</v>
      </c>
      <c r="C137" s="73" t="s">
        <v>590</v>
      </c>
      <c r="D137" s="70" t="s">
        <v>30</v>
      </c>
      <c r="E137" s="67" t="s">
        <v>22</v>
      </c>
      <c r="F137" s="96">
        <v>0</v>
      </c>
      <c r="G137" s="96">
        <v>0</v>
      </c>
      <c r="H137" s="69" t="s">
        <v>897</v>
      </c>
    </row>
    <row r="138" spans="1:8" s="12" customFormat="1" x14ac:dyDescent="0.25">
      <c r="A138" s="66" t="s">
        <v>586</v>
      </c>
      <c r="B138" s="66" t="s">
        <v>8</v>
      </c>
      <c r="C138" s="73" t="s">
        <v>591</v>
      </c>
      <c r="D138" s="70" t="s">
        <v>30</v>
      </c>
      <c r="E138" s="67" t="s">
        <v>22</v>
      </c>
      <c r="F138" s="96">
        <v>0</v>
      </c>
      <c r="G138" s="96">
        <v>0</v>
      </c>
      <c r="H138" s="69" t="s">
        <v>897</v>
      </c>
    </row>
    <row r="139" spans="1:8" s="16" customFormat="1" x14ac:dyDescent="0.25">
      <c r="A139" s="17" t="s">
        <v>587</v>
      </c>
      <c r="B139" s="17" t="s">
        <v>8</v>
      </c>
      <c r="C139" s="31" t="s">
        <v>51</v>
      </c>
      <c r="D139" s="49" t="s">
        <v>41</v>
      </c>
      <c r="E139" s="18" t="s">
        <v>4</v>
      </c>
      <c r="F139" s="91">
        <v>7500</v>
      </c>
      <c r="G139" s="91">
        <v>7500</v>
      </c>
      <c r="H139" s="20"/>
    </row>
    <row r="140" spans="1:8" s="16" customFormat="1" x14ac:dyDescent="0.25">
      <c r="A140" s="23" t="s">
        <v>728</v>
      </c>
      <c r="B140" s="23" t="s">
        <v>8</v>
      </c>
      <c r="C140" s="39" t="s">
        <v>846</v>
      </c>
      <c r="D140" s="39" t="s">
        <v>21</v>
      </c>
      <c r="E140" s="26" t="s">
        <v>4</v>
      </c>
      <c r="F140" s="75">
        <v>25000</v>
      </c>
      <c r="G140" s="75">
        <v>0</v>
      </c>
      <c r="H140" s="28"/>
    </row>
    <row r="141" spans="1:8" s="16" customFormat="1" x14ac:dyDescent="0.25">
      <c r="A141" s="33" t="s">
        <v>835</v>
      </c>
      <c r="B141" s="33" t="s">
        <v>8</v>
      </c>
      <c r="C141" s="34" t="s">
        <v>847</v>
      </c>
      <c r="D141" s="34" t="s">
        <v>30</v>
      </c>
      <c r="E141" s="35" t="s">
        <v>22</v>
      </c>
      <c r="F141" s="32">
        <v>0</v>
      </c>
      <c r="G141" s="32">
        <v>0</v>
      </c>
      <c r="H141" s="37"/>
    </row>
    <row r="142" spans="1:8" s="16" customFormat="1" x14ac:dyDescent="0.25">
      <c r="A142" s="23" t="s">
        <v>836</v>
      </c>
      <c r="B142" s="23" t="s">
        <v>8</v>
      </c>
      <c r="C142" s="39" t="s">
        <v>848</v>
      </c>
      <c r="D142" s="39" t="s">
        <v>26</v>
      </c>
      <c r="E142" s="26" t="s">
        <v>4</v>
      </c>
      <c r="F142" s="75">
        <v>25000</v>
      </c>
      <c r="G142" s="75">
        <v>0</v>
      </c>
      <c r="H142" s="28"/>
    </row>
    <row r="143" spans="1:8" s="16" customFormat="1" x14ac:dyDescent="0.25">
      <c r="A143" s="66" t="s">
        <v>837</v>
      </c>
      <c r="B143" s="66" t="s">
        <v>8</v>
      </c>
      <c r="C143" s="70" t="s">
        <v>843</v>
      </c>
      <c r="D143" s="70" t="s">
        <v>30</v>
      </c>
      <c r="E143" s="67" t="s">
        <v>22</v>
      </c>
      <c r="F143" s="96">
        <v>0</v>
      </c>
      <c r="G143" s="96">
        <v>0</v>
      </c>
      <c r="H143" s="69" t="s">
        <v>897</v>
      </c>
    </row>
    <row r="144" spans="1:8" s="16" customFormat="1" x14ac:dyDescent="0.25">
      <c r="A144" s="66" t="s">
        <v>838</v>
      </c>
      <c r="B144" s="66" t="s">
        <v>8</v>
      </c>
      <c r="C144" s="70" t="s">
        <v>844</v>
      </c>
      <c r="D144" s="70" t="s">
        <v>30</v>
      </c>
      <c r="E144" s="67" t="s">
        <v>22</v>
      </c>
      <c r="F144" s="96">
        <v>0</v>
      </c>
      <c r="G144" s="96">
        <v>0</v>
      </c>
      <c r="H144" s="69" t="s">
        <v>897</v>
      </c>
    </row>
    <row r="145" spans="1:8" s="16" customFormat="1" x14ac:dyDescent="0.25">
      <c r="A145" s="66" t="s">
        <v>839</v>
      </c>
      <c r="B145" s="66" t="s">
        <v>8</v>
      </c>
      <c r="C145" s="70" t="s">
        <v>845</v>
      </c>
      <c r="D145" s="70" t="s">
        <v>30</v>
      </c>
      <c r="E145" s="67" t="s">
        <v>22</v>
      </c>
      <c r="F145" s="96">
        <v>0</v>
      </c>
      <c r="G145" s="96">
        <v>0</v>
      </c>
      <c r="H145" s="69" t="s">
        <v>897</v>
      </c>
    </row>
    <row r="146" spans="1:8" s="16" customFormat="1" x14ac:dyDescent="0.25">
      <c r="A146" s="33" t="s">
        <v>840</v>
      </c>
      <c r="B146" s="33" t="s">
        <v>8</v>
      </c>
      <c r="C146" s="34" t="s">
        <v>842</v>
      </c>
      <c r="D146" s="34" t="s">
        <v>30</v>
      </c>
      <c r="E146" s="35"/>
      <c r="F146" s="32">
        <v>0</v>
      </c>
      <c r="G146" s="32">
        <v>0</v>
      </c>
      <c r="H146" s="37"/>
    </row>
    <row r="147" spans="1:8" s="16" customFormat="1" x14ac:dyDescent="0.25">
      <c r="A147" s="23" t="s">
        <v>841</v>
      </c>
      <c r="B147" s="23" t="s">
        <v>8</v>
      </c>
      <c r="C147" s="39" t="s">
        <v>86</v>
      </c>
      <c r="D147" s="39" t="s">
        <v>21</v>
      </c>
      <c r="E147" s="26" t="s">
        <v>4</v>
      </c>
      <c r="F147" s="75">
        <v>47000</v>
      </c>
      <c r="G147" s="75">
        <v>38000</v>
      </c>
      <c r="H147" s="28"/>
    </row>
    <row r="148" spans="1:8" s="12" customFormat="1" x14ac:dyDescent="0.25">
      <c r="A148" s="23" t="s">
        <v>224</v>
      </c>
      <c r="B148" s="23" t="s">
        <v>15</v>
      </c>
      <c r="C148" s="78" t="s">
        <v>197</v>
      </c>
      <c r="D148" s="39" t="s">
        <v>20</v>
      </c>
      <c r="E148" s="26" t="s">
        <v>4</v>
      </c>
      <c r="F148" s="27">
        <v>10000</v>
      </c>
      <c r="G148" s="27">
        <v>8832.4699999999993</v>
      </c>
      <c r="H148" s="28"/>
    </row>
    <row r="149" spans="1:8" s="12" customFormat="1" x14ac:dyDescent="0.25">
      <c r="A149" s="23" t="s">
        <v>225</v>
      </c>
      <c r="B149" s="23" t="s">
        <v>15</v>
      </c>
      <c r="C149" s="78" t="s">
        <v>198</v>
      </c>
      <c r="D149" s="39" t="s">
        <v>20</v>
      </c>
      <c r="E149" s="26" t="s">
        <v>4</v>
      </c>
      <c r="F149" s="27">
        <v>12590.29</v>
      </c>
      <c r="G149" s="27">
        <v>11388.36</v>
      </c>
      <c r="H149" s="28"/>
    </row>
    <row r="150" spans="1:8" s="12" customFormat="1" x14ac:dyDescent="0.25">
      <c r="A150" s="33" t="s">
        <v>226</v>
      </c>
      <c r="B150" s="33" t="s">
        <v>15</v>
      </c>
      <c r="C150" s="79" t="s">
        <v>199</v>
      </c>
      <c r="D150" s="34" t="s">
        <v>20</v>
      </c>
      <c r="E150" s="35" t="s">
        <v>4</v>
      </c>
      <c r="F150" s="36">
        <v>0</v>
      </c>
      <c r="G150" s="36">
        <v>0</v>
      </c>
      <c r="H150" s="37"/>
    </row>
    <row r="151" spans="1:8" s="12" customFormat="1" ht="15" customHeight="1" x14ac:dyDescent="0.25">
      <c r="A151" s="23" t="s">
        <v>227</v>
      </c>
      <c r="B151" s="23" t="s">
        <v>15</v>
      </c>
      <c r="C151" s="24" t="s">
        <v>62</v>
      </c>
      <c r="D151" s="39" t="s">
        <v>53</v>
      </c>
      <c r="E151" s="26" t="s">
        <v>4</v>
      </c>
      <c r="F151" s="75">
        <v>49742.79</v>
      </c>
      <c r="G151" s="75">
        <v>28372.5</v>
      </c>
      <c r="H151" s="28"/>
    </row>
    <row r="152" spans="1:8" s="16" customFormat="1" ht="15" customHeight="1" x14ac:dyDescent="0.25">
      <c r="A152" s="17" t="s">
        <v>228</v>
      </c>
      <c r="B152" s="17" t="s">
        <v>15</v>
      </c>
      <c r="C152" s="48" t="s">
        <v>200</v>
      </c>
      <c r="D152" s="49" t="s">
        <v>20</v>
      </c>
      <c r="E152" s="18" t="s">
        <v>4</v>
      </c>
      <c r="F152" s="91">
        <v>16072.56</v>
      </c>
      <c r="G152" s="91">
        <v>16072.56</v>
      </c>
      <c r="H152" s="20"/>
    </row>
    <row r="153" spans="1:8" s="12" customFormat="1" ht="15" customHeight="1" x14ac:dyDescent="0.25">
      <c r="A153" s="33" t="s">
        <v>229</v>
      </c>
      <c r="B153" s="33" t="s">
        <v>15</v>
      </c>
      <c r="C153" s="89" t="s">
        <v>201</v>
      </c>
      <c r="D153" s="34" t="s">
        <v>20</v>
      </c>
      <c r="E153" s="35" t="s">
        <v>4</v>
      </c>
      <c r="F153" s="32">
        <v>0</v>
      </c>
      <c r="G153" s="32">
        <v>0</v>
      </c>
      <c r="H153" s="37"/>
    </row>
    <row r="154" spans="1:8" s="12" customFormat="1" x14ac:dyDescent="0.25">
      <c r="A154" s="17" t="s">
        <v>230</v>
      </c>
      <c r="B154" s="17" t="s">
        <v>15</v>
      </c>
      <c r="C154" s="31" t="s">
        <v>95</v>
      </c>
      <c r="D154" s="49" t="s">
        <v>20</v>
      </c>
      <c r="E154" s="18" t="s">
        <v>4</v>
      </c>
      <c r="F154" s="91">
        <v>30104.9</v>
      </c>
      <c r="G154" s="91">
        <v>30104.9</v>
      </c>
      <c r="H154" s="20"/>
    </row>
    <row r="155" spans="1:8" s="16" customFormat="1" x14ac:dyDescent="0.25">
      <c r="A155" s="17" t="s">
        <v>231</v>
      </c>
      <c r="B155" s="17" t="s">
        <v>15</v>
      </c>
      <c r="C155" s="31" t="s">
        <v>202</v>
      </c>
      <c r="D155" s="49" t="s">
        <v>20</v>
      </c>
      <c r="E155" s="18" t="s">
        <v>4</v>
      </c>
      <c r="F155" s="91">
        <v>30104.9</v>
      </c>
      <c r="G155" s="91">
        <v>30104.9</v>
      </c>
      <c r="H155" s="20"/>
    </row>
    <row r="156" spans="1:8" s="12" customFormat="1" x14ac:dyDescent="0.25">
      <c r="A156" s="17" t="s">
        <v>232</v>
      </c>
      <c r="B156" s="17" t="s">
        <v>15</v>
      </c>
      <c r="C156" s="31" t="s">
        <v>203</v>
      </c>
      <c r="D156" s="49" t="s">
        <v>20</v>
      </c>
      <c r="E156" s="18" t="s">
        <v>4</v>
      </c>
      <c r="F156" s="91">
        <v>45474.229999999996</v>
      </c>
      <c r="G156" s="91">
        <v>45474.229999999996</v>
      </c>
      <c r="H156" s="20"/>
    </row>
    <row r="157" spans="1:8" s="12" customFormat="1" x14ac:dyDescent="0.25">
      <c r="A157" s="17" t="s">
        <v>233</v>
      </c>
      <c r="B157" s="17" t="s">
        <v>15</v>
      </c>
      <c r="C157" s="31" t="s">
        <v>204</v>
      </c>
      <c r="D157" s="49" t="s">
        <v>20</v>
      </c>
      <c r="E157" s="18" t="s">
        <v>4</v>
      </c>
      <c r="F157" s="91">
        <v>29782.98</v>
      </c>
      <c r="G157" s="91">
        <v>29782.98</v>
      </c>
      <c r="H157" s="20"/>
    </row>
    <row r="158" spans="1:8" s="12" customFormat="1" x14ac:dyDescent="0.25">
      <c r="A158" s="23" t="s">
        <v>234</v>
      </c>
      <c r="B158" s="23" t="s">
        <v>15</v>
      </c>
      <c r="C158" s="78" t="s">
        <v>96</v>
      </c>
      <c r="D158" s="39" t="s">
        <v>20</v>
      </c>
      <c r="E158" s="26" t="s">
        <v>4</v>
      </c>
      <c r="F158" s="75">
        <v>33778.050000000003</v>
      </c>
      <c r="G158" s="75">
        <v>29949.890000000003</v>
      </c>
      <c r="H158" s="28"/>
    </row>
    <row r="159" spans="1:8" s="12" customFormat="1" x14ac:dyDescent="0.25">
      <c r="A159" s="17" t="s">
        <v>235</v>
      </c>
      <c r="B159" s="17" t="s">
        <v>15</v>
      </c>
      <c r="C159" s="31" t="s">
        <v>97</v>
      </c>
      <c r="D159" s="49" t="s">
        <v>20</v>
      </c>
      <c r="E159" s="18" t="s">
        <v>4</v>
      </c>
      <c r="F159" s="91">
        <v>52649.39</v>
      </c>
      <c r="G159" s="91">
        <v>52649.39</v>
      </c>
      <c r="H159" s="20"/>
    </row>
    <row r="160" spans="1:8" s="12" customFormat="1" ht="30" x14ac:dyDescent="0.25">
      <c r="A160" s="17" t="s">
        <v>236</v>
      </c>
      <c r="B160" s="17" t="s">
        <v>15</v>
      </c>
      <c r="C160" s="31" t="s">
        <v>119</v>
      </c>
      <c r="D160" s="49" t="s">
        <v>20</v>
      </c>
      <c r="E160" s="18" t="s">
        <v>22</v>
      </c>
      <c r="F160" s="91">
        <v>1140.21</v>
      </c>
      <c r="G160" s="91">
        <v>1140.21</v>
      </c>
      <c r="H160" s="20"/>
    </row>
    <row r="161" spans="1:8" s="12" customFormat="1" x14ac:dyDescent="0.25">
      <c r="A161" s="17" t="s">
        <v>237</v>
      </c>
      <c r="B161" s="17" t="s">
        <v>15</v>
      </c>
      <c r="C161" s="48" t="s">
        <v>205</v>
      </c>
      <c r="D161" s="49" t="s">
        <v>42</v>
      </c>
      <c r="E161" s="18" t="s">
        <v>4</v>
      </c>
      <c r="F161" s="91">
        <v>49500</v>
      </c>
      <c r="G161" s="91">
        <v>49500</v>
      </c>
      <c r="H161" s="20"/>
    </row>
    <row r="162" spans="1:8" s="12" customFormat="1" x14ac:dyDescent="0.25">
      <c r="A162" s="101" t="s">
        <v>238</v>
      </c>
      <c r="B162" s="101" t="s">
        <v>15</v>
      </c>
      <c r="C162" s="125" t="s">
        <v>121</v>
      </c>
      <c r="D162" s="105" t="s">
        <v>21</v>
      </c>
      <c r="E162" s="103" t="s">
        <v>4</v>
      </c>
      <c r="F162" s="140">
        <v>9733.0499999999993</v>
      </c>
      <c r="G162" s="140">
        <v>9733.0499999999993</v>
      </c>
      <c r="H162" s="104"/>
    </row>
    <row r="163" spans="1:8" s="12" customFormat="1" x14ac:dyDescent="0.25">
      <c r="A163" s="17" t="s">
        <v>239</v>
      </c>
      <c r="B163" s="17" t="s">
        <v>15</v>
      </c>
      <c r="C163" s="65" t="s">
        <v>247</v>
      </c>
      <c r="D163" s="49" t="s">
        <v>20</v>
      </c>
      <c r="E163" s="18" t="s">
        <v>22</v>
      </c>
      <c r="F163" s="91">
        <v>43496.98</v>
      </c>
      <c r="G163" s="91">
        <v>43496.98</v>
      </c>
      <c r="H163" s="20"/>
    </row>
    <row r="164" spans="1:8" s="12" customFormat="1" x14ac:dyDescent="0.25">
      <c r="A164" s="50" t="s">
        <v>240</v>
      </c>
      <c r="B164" s="50" t="s">
        <v>15</v>
      </c>
      <c r="C164" s="51" t="s">
        <v>248</v>
      </c>
      <c r="D164" s="52" t="s">
        <v>30</v>
      </c>
      <c r="E164" s="53" t="s">
        <v>22</v>
      </c>
      <c r="F164" s="96">
        <v>0</v>
      </c>
      <c r="G164" s="96">
        <v>0</v>
      </c>
      <c r="H164" s="69" t="s">
        <v>897</v>
      </c>
    </row>
    <row r="165" spans="1:8" s="12" customFormat="1" x14ac:dyDescent="0.25">
      <c r="A165" s="17" t="s">
        <v>241</v>
      </c>
      <c r="B165" s="17" t="s">
        <v>15</v>
      </c>
      <c r="C165" s="48" t="s">
        <v>249</v>
      </c>
      <c r="D165" s="49" t="s">
        <v>42</v>
      </c>
      <c r="E165" s="18" t="s">
        <v>4</v>
      </c>
      <c r="F165" s="141">
        <v>1890</v>
      </c>
      <c r="G165" s="91">
        <v>1890</v>
      </c>
      <c r="H165" s="20"/>
    </row>
    <row r="166" spans="1:8" s="12" customFormat="1" x14ac:dyDescent="0.25">
      <c r="A166" s="17" t="s">
        <v>242</v>
      </c>
      <c r="B166" s="17" t="s">
        <v>15</v>
      </c>
      <c r="C166" s="48" t="s">
        <v>250</v>
      </c>
      <c r="D166" s="49" t="s">
        <v>42</v>
      </c>
      <c r="E166" s="18" t="s">
        <v>4</v>
      </c>
      <c r="F166" s="141">
        <v>1890</v>
      </c>
      <c r="G166" s="91">
        <v>1890</v>
      </c>
      <c r="H166" s="20"/>
    </row>
    <row r="167" spans="1:8" s="12" customFormat="1" x14ac:dyDescent="0.25">
      <c r="A167" s="17" t="s">
        <v>243</v>
      </c>
      <c r="B167" s="17" t="s">
        <v>15</v>
      </c>
      <c r="C167" s="31" t="s">
        <v>251</v>
      </c>
      <c r="D167" s="49" t="s">
        <v>42</v>
      </c>
      <c r="E167" s="18" t="s">
        <v>4</v>
      </c>
      <c r="F167" s="91">
        <v>1890</v>
      </c>
      <c r="G167" s="91">
        <v>1890</v>
      </c>
      <c r="H167" s="20"/>
    </row>
    <row r="168" spans="1:8" s="12" customFormat="1" x14ac:dyDescent="0.25">
      <c r="A168" s="17" t="s">
        <v>244</v>
      </c>
      <c r="B168" s="17" t="s">
        <v>15</v>
      </c>
      <c r="C168" s="31" t="s">
        <v>252</v>
      </c>
      <c r="D168" s="49" t="s">
        <v>21</v>
      </c>
      <c r="E168" s="18" t="s">
        <v>4</v>
      </c>
      <c r="F168" s="91">
        <v>10130.35</v>
      </c>
      <c r="G168" s="91">
        <v>10130.35</v>
      </c>
      <c r="H168" s="20"/>
    </row>
    <row r="169" spans="1:8" s="12" customFormat="1" x14ac:dyDescent="0.25">
      <c r="A169" s="23" t="s">
        <v>245</v>
      </c>
      <c r="B169" s="23" t="s">
        <v>15</v>
      </c>
      <c r="C169" s="78" t="s">
        <v>253</v>
      </c>
      <c r="D169" s="39" t="s">
        <v>26</v>
      </c>
      <c r="E169" s="26" t="s">
        <v>4</v>
      </c>
      <c r="F169" s="75">
        <v>20000</v>
      </c>
      <c r="G169" s="75">
        <v>0</v>
      </c>
      <c r="H169" s="28"/>
    </row>
    <row r="170" spans="1:8" s="12" customFormat="1" x14ac:dyDescent="0.25">
      <c r="A170" s="23" t="s">
        <v>246</v>
      </c>
      <c r="B170" s="23" t="s">
        <v>15</v>
      </c>
      <c r="C170" s="78" t="s">
        <v>254</v>
      </c>
      <c r="D170" s="39" t="s">
        <v>20</v>
      </c>
      <c r="E170" s="26" t="s">
        <v>4</v>
      </c>
      <c r="F170" s="75">
        <v>15409.71</v>
      </c>
      <c r="G170" s="75">
        <v>14962.95</v>
      </c>
      <c r="H170" s="28"/>
    </row>
    <row r="171" spans="1:8" s="12" customFormat="1" x14ac:dyDescent="0.25">
      <c r="A171" s="66" t="s">
        <v>417</v>
      </c>
      <c r="B171" s="66" t="s">
        <v>15</v>
      </c>
      <c r="C171" s="73" t="s">
        <v>450</v>
      </c>
      <c r="D171" s="70" t="s">
        <v>30</v>
      </c>
      <c r="E171" s="67" t="s">
        <v>22</v>
      </c>
      <c r="F171" s="96">
        <v>0</v>
      </c>
      <c r="G171" s="96">
        <v>0</v>
      </c>
      <c r="H171" s="69" t="s">
        <v>897</v>
      </c>
    </row>
    <row r="172" spans="1:8" s="12" customFormat="1" x14ac:dyDescent="0.25">
      <c r="A172" s="66" t="s">
        <v>418</v>
      </c>
      <c r="B172" s="66" t="s">
        <v>15</v>
      </c>
      <c r="C172" s="73" t="s">
        <v>451</v>
      </c>
      <c r="D172" s="70" t="s">
        <v>30</v>
      </c>
      <c r="E172" s="67" t="s">
        <v>22</v>
      </c>
      <c r="F172" s="96">
        <v>0</v>
      </c>
      <c r="G172" s="96">
        <v>0</v>
      </c>
      <c r="H172" s="69" t="s">
        <v>897</v>
      </c>
    </row>
    <row r="173" spans="1:8" s="12" customFormat="1" x14ac:dyDescent="0.25">
      <c r="A173" s="66" t="s">
        <v>480</v>
      </c>
      <c r="B173" s="66" t="s">
        <v>15</v>
      </c>
      <c r="C173" s="73" t="s">
        <v>484</v>
      </c>
      <c r="D173" s="70" t="s">
        <v>30</v>
      </c>
      <c r="E173" s="67" t="s">
        <v>22</v>
      </c>
      <c r="F173" s="96">
        <v>0</v>
      </c>
      <c r="G173" s="96">
        <v>0</v>
      </c>
      <c r="H173" s="69" t="s">
        <v>897</v>
      </c>
    </row>
    <row r="174" spans="1:8" s="12" customFormat="1" x14ac:dyDescent="0.25">
      <c r="A174" s="17" t="s">
        <v>481</v>
      </c>
      <c r="B174" s="17" t="s">
        <v>15</v>
      </c>
      <c r="C174" s="31" t="s">
        <v>485</v>
      </c>
      <c r="D174" s="49" t="s">
        <v>21</v>
      </c>
      <c r="E174" s="18" t="s">
        <v>22</v>
      </c>
      <c r="F174" s="91">
        <v>3000</v>
      </c>
      <c r="G174" s="91">
        <v>3000</v>
      </c>
      <c r="H174" s="20"/>
    </row>
    <row r="175" spans="1:8" s="12" customFormat="1" x14ac:dyDescent="0.25">
      <c r="A175" s="17" t="s">
        <v>482</v>
      </c>
      <c r="B175" s="17" t="s">
        <v>15</v>
      </c>
      <c r="C175" s="31" t="s">
        <v>486</v>
      </c>
      <c r="D175" s="49" t="s">
        <v>20</v>
      </c>
      <c r="E175" s="18" t="s">
        <v>22</v>
      </c>
      <c r="F175" s="91">
        <v>15000</v>
      </c>
      <c r="G175" s="91">
        <v>15000</v>
      </c>
      <c r="H175" s="20"/>
    </row>
    <row r="176" spans="1:8" s="12" customFormat="1" x14ac:dyDescent="0.25">
      <c r="A176" s="23" t="s">
        <v>483</v>
      </c>
      <c r="B176" s="23" t="s">
        <v>15</v>
      </c>
      <c r="C176" s="78" t="s">
        <v>487</v>
      </c>
      <c r="D176" s="39" t="s">
        <v>20</v>
      </c>
      <c r="E176" s="26" t="s">
        <v>22</v>
      </c>
      <c r="F176" s="75">
        <v>15000</v>
      </c>
      <c r="G176" s="75">
        <v>14395.78</v>
      </c>
      <c r="H176" s="28"/>
    </row>
    <row r="177" spans="1:8" s="12" customFormat="1" x14ac:dyDescent="0.25">
      <c r="A177" s="66" t="s">
        <v>592</v>
      </c>
      <c r="B177" s="66" t="s">
        <v>15</v>
      </c>
      <c r="C177" s="73" t="s">
        <v>595</v>
      </c>
      <c r="D177" s="70" t="s">
        <v>30</v>
      </c>
      <c r="E177" s="67" t="s">
        <v>22</v>
      </c>
      <c r="F177" s="96">
        <v>0</v>
      </c>
      <c r="G177" s="96">
        <v>0</v>
      </c>
      <c r="H177" s="69" t="s">
        <v>897</v>
      </c>
    </row>
    <row r="178" spans="1:8" s="12" customFormat="1" x14ac:dyDescent="0.25">
      <c r="A178" s="66" t="s">
        <v>593</v>
      </c>
      <c r="B178" s="66" t="s">
        <v>15</v>
      </c>
      <c r="C178" s="73" t="s">
        <v>596</v>
      </c>
      <c r="D178" s="70" t="s">
        <v>30</v>
      </c>
      <c r="E178" s="67" t="s">
        <v>22</v>
      </c>
      <c r="F178" s="96">
        <v>0</v>
      </c>
      <c r="G178" s="96">
        <v>0</v>
      </c>
      <c r="H178" s="69" t="s">
        <v>897</v>
      </c>
    </row>
    <row r="179" spans="1:8" s="12" customFormat="1" x14ac:dyDescent="0.25">
      <c r="A179" s="33" t="s">
        <v>594</v>
      </c>
      <c r="B179" s="33" t="s">
        <v>15</v>
      </c>
      <c r="C179" s="38" t="s">
        <v>597</v>
      </c>
      <c r="D179" s="34" t="s">
        <v>30</v>
      </c>
      <c r="E179" s="35" t="s">
        <v>22</v>
      </c>
      <c r="F179" s="32">
        <v>0</v>
      </c>
      <c r="G179" s="32">
        <v>0</v>
      </c>
      <c r="H179" s="37"/>
    </row>
    <row r="180" spans="1:8" s="12" customFormat="1" x14ac:dyDescent="0.25">
      <c r="A180" s="23" t="s">
        <v>680</v>
      </c>
      <c r="B180" s="23" t="s">
        <v>15</v>
      </c>
      <c r="C180" s="78" t="s">
        <v>681</v>
      </c>
      <c r="D180" s="39" t="s">
        <v>30</v>
      </c>
      <c r="E180" s="26" t="s">
        <v>4</v>
      </c>
      <c r="F180" s="75">
        <v>1100</v>
      </c>
      <c r="G180" s="75">
        <v>0</v>
      </c>
      <c r="H180" s="28"/>
    </row>
    <row r="181" spans="1:8" s="12" customFormat="1" x14ac:dyDescent="0.25">
      <c r="A181" s="131" t="s">
        <v>729</v>
      </c>
      <c r="B181" s="131" t="s">
        <v>15</v>
      </c>
      <c r="C181" s="132" t="s">
        <v>849</v>
      </c>
      <c r="D181" s="133" t="s">
        <v>21</v>
      </c>
      <c r="E181" s="134" t="s">
        <v>22</v>
      </c>
      <c r="F181" s="154">
        <v>101098.31</v>
      </c>
      <c r="G181" s="154">
        <v>101098.31</v>
      </c>
      <c r="H181" s="135"/>
    </row>
    <row r="182" spans="1:8" s="12" customFormat="1" x14ac:dyDescent="0.25">
      <c r="A182" s="126" t="s">
        <v>730</v>
      </c>
      <c r="B182" s="126" t="s">
        <v>15</v>
      </c>
      <c r="C182" s="127" t="s">
        <v>852</v>
      </c>
      <c r="D182" s="128" t="s">
        <v>30</v>
      </c>
      <c r="E182" s="129" t="s">
        <v>22</v>
      </c>
      <c r="F182" s="147">
        <v>25612.3</v>
      </c>
      <c r="G182" s="155">
        <v>25612.3</v>
      </c>
      <c r="H182" s="130"/>
    </row>
    <row r="183" spans="1:8" s="12" customFormat="1" x14ac:dyDescent="0.25">
      <c r="A183" s="131" t="s">
        <v>850</v>
      </c>
      <c r="B183" s="131" t="s">
        <v>15</v>
      </c>
      <c r="C183" s="132" t="s">
        <v>851</v>
      </c>
      <c r="D183" s="133" t="s">
        <v>30</v>
      </c>
      <c r="E183" s="134" t="s">
        <v>22</v>
      </c>
      <c r="F183" s="156">
        <v>8000</v>
      </c>
      <c r="G183" s="157">
        <v>8000</v>
      </c>
      <c r="H183" s="135"/>
    </row>
    <row r="184" spans="1:8" s="16" customFormat="1" x14ac:dyDescent="0.25">
      <c r="A184" s="126" t="s">
        <v>256</v>
      </c>
      <c r="B184" s="126" t="s">
        <v>10</v>
      </c>
      <c r="C184" s="127" t="s">
        <v>255</v>
      </c>
      <c r="D184" s="128" t="s">
        <v>30</v>
      </c>
      <c r="E184" s="129" t="s">
        <v>22</v>
      </c>
      <c r="F184" s="147">
        <v>8700</v>
      </c>
      <c r="G184" s="147">
        <v>8700</v>
      </c>
      <c r="H184" s="130"/>
    </row>
    <row r="185" spans="1:8" s="16" customFormat="1" x14ac:dyDescent="0.25">
      <c r="A185" s="131" t="s">
        <v>258</v>
      </c>
      <c r="B185" s="131" t="s">
        <v>10</v>
      </c>
      <c r="C185" s="132" t="s">
        <v>257</v>
      </c>
      <c r="D185" s="133" t="s">
        <v>30</v>
      </c>
      <c r="E185" s="134" t="s">
        <v>22</v>
      </c>
      <c r="F185" s="148">
        <v>52600</v>
      </c>
      <c r="G185" s="148">
        <v>52600</v>
      </c>
      <c r="H185" s="135"/>
    </row>
    <row r="186" spans="1:8" s="16" customFormat="1" x14ac:dyDescent="0.25">
      <c r="A186" s="131" t="s">
        <v>261</v>
      </c>
      <c r="B186" s="131" t="s">
        <v>10</v>
      </c>
      <c r="C186" s="136" t="s">
        <v>259</v>
      </c>
      <c r="D186" s="133" t="s">
        <v>30</v>
      </c>
      <c r="E186" s="134" t="s">
        <v>22</v>
      </c>
      <c r="F186" s="137">
        <v>29900</v>
      </c>
      <c r="G186" s="137">
        <v>29900</v>
      </c>
      <c r="H186" s="135"/>
    </row>
    <row r="187" spans="1:8" s="12" customFormat="1" x14ac:dyDescent="0.25">
      <c r="A187" s="33" t="s">
        <v>262</v>
      </c>
      <c r="B187" s="33" t="s">
        <v>10</v>
      </c>
      <c r="C187" s="58" t="s">
        <v>260</v>
      </c>
      <c r="D187" s="54" t="s">
        <v>21</v>
      </c>
      <c r="E187" s="35" t="s">
        <v>22</v>
      </c>
      <c r="F187" s="106">
        <v>0</v>
      </c>
      <c r="G187" s="142">
        <v>0</v>
      </c>
      <c r="H187" s="37"/>
    </row>
    <row r="188" spans="1:8" s="12" customFormat="1" x14ac:dyDescent="0.25">
      <c r="A188" s="17" t="s">
        <v>264</v>
      </c>
      <c r="B188" s="17" t="s">
        <v>10</v>
      </c>
      <c r="C188" s="21" t="s">
        <v>263</v>
      </c>
      <c r="D188" s="59" t="s">
        <v>20</v>
      </c>
      <c r="E188" s="60" t="s">
        <v>22</v>
      </c>
      <c r="F188" s="91">
        <v>138750</v>
      </c>
      <c r="G188" s="19">
        <v>138750</v>
      </c>
      <c r="H188" s="20"/>
    </row>
    <row r="189" spans="1:8" s="16" customFormat="1" x14ac:dyDescent="0.25">
      <c r="A189" s="23" t="s">
        <v>266</v>
      </c>
      <c r="B189" s="23" t="s">
        <v>10</v>
      </c>
      <c r="C189" s="57" t="s">
        <v>265</v>
      </c>
      <c r="D189" s="55" t="s">
        <v>53</v>
      </c>
      <c r="E189" s="56" t="s">
        <v>4</v>
      </c>
      <c r="F189" s="27">
        <v>112911.43999999999</v>
      </c>
      <c r="G189" s="27">
        <v>61012.079999999994</v>
      </c>
      <c r="H189" s="28"/>
    </row>
    <row r="190" spans="1:8" s="12" customFormat="1" x14ac:dyDescent="0.25">
      <c r="A190" s="23" t="s">
        <v>268</v>
      </c>
      <c r="B190" s="23" t="s">
        <v>10</v>
      </c>
      <c r="C190" s="80" t="s">
        <v>267</v>
      </c>
      <c r="D190" s="55" t="s">
        <v>42</v>
      </c>
      <c r="E190" s="56" t="s">
        <v>4</v>
      </c>
      <c r="F190" s="75">
        <v>8600</v>
      </c>
      <c r="G190" s="27">
        <v>0</v>
      </c>
      <c r="H190" s="28"/>
    </row>
    <row r="191" spans="1:8" s="12" customFormat="1" ht="15" customHeight="1" x14ac:dyDescent="0.25">
      <c r="A191" s="23" t="s">
        <v>270</v>
      </c>
      <c r="B191" s="23" t="s">
        <v>10</v>
      </c>
      <c r="C191" s="57" t="s">
        <v>269</v>
      </c>
      <c r="D191" s="39" t="s">
        <v>26</v>
      </c>
      <c r="E191" s="56" t="s">
        <v>4</v>
      </c>
      <c r="F191" s="75">
        <v>6000</v>
      </c>
      <c r="G191" s="27">
        <v>0</v>
      </c>
      <c r="H191" s="28"/>
    </row>
    <row r="192" spans="1:8" s="12" customFormat="1" x14ac:dyDescent="0.25">
      <c r="A192" s="17" t="s">
        <v>272</v>
      </c>
      <c r="B192" s="17" t="s">
        <v>10</v>
      </c>
      <c r="C192" s="21" t="s">
        <v>271</v>
      </c>
      <c r="D192" s="59" t="s">
        <v>41</v>
      </c>
      <c r="E192" s="60" t="s">
        <v>4</v>
      </c>
      <c r="F192" s="91">
        <v>5204</v>
      </c>
      <c r="G192" s="19">
        <v>5204</v>
      </c>
      <c r="H192" s="20"/>
    </row>
    <row r="193" spans="1:8" s="12" customFormat="1" x14ac:dyDescent="0.25">
      <c r="A193" s="33" t="s">
        <v>275</v>
      </c>
      <c r="B193" s="33" t="s">
        <v>10</v>
      </c>
      <c r="C193" s="58" t="s">
        <v>299</v>
      </c>
      <c r="D193" s="34" t="s">
        <v>30</v>
      </c>
      <c r="E193" s="35" t="s">
        <v>22</v>
      </c>
      <c r="F193" s="106">
        <v>0</v>
      </c>
      <c r="G193" s="142">
        <v>0</v>
      </c>
      <c r="H193" s="37"/>
    </row>
    <row r="194" spans="1:8" s="12" customFormat="1" x14ac:dyDescent="0.25">
      <c r="A194" s="33" t="s">
        <v>276</v>
      </c>
      <c r="B194" s="33" t="s">
        <v>10</v>
      </c>
      <c r="C194" s="58" t="s">
        <v>300</v>
      </c>
      <c r="D194" s="34" t="s">
        <v>30</v>
      </c>
      <c r="E194" s="35" t="s">
        <v>22</v>
      </c>
      <c r="F194" s="106">
        <v>0</v>
      </c>
      <c r="G194" s="142">
        <v>0</v>
      </c>
      <c r="H194" s="37"/>
    </row>
    <row r="195" spans="1:8" s="12" customFormat="1" x14ac:dyDescent="0.25">
      <c r="A195" s="23" t="s">
        <v>277</v>
      </c>
      <c r="B195" s="23" t="s">
        <v>10</v>
      </c>
      <c r="C195" s="57" t="s">
        <v>273</v>
      </c>
      <c r="D195" s="39" t="s">
        <v>28</v>
      </c>
      <c r="E195" s="26" t="s">
        <v>4</v>
      </c>
      <c r="F195" s="75">
        <v>25030.560000000001</v>
      </c>
      <c r="G195" s="27">
        <v>15030.8</v>
      </c>
      <c r="H195" s="28"/>
    </row>
    <row r="196" spans="1:8" s="12" customFormat="1" x14ac:dyDescent="0.25">
      <c r="A196" s="33" t="s">
        <v>278</v>
      </c>
      <c r="B196" s="33" t="s">
        <v>10</v>
      </c>
      <c r="C196" s="79" t="s">
        <v>274</v>
      </c>
      <c r="D196" s="34" t="s">
        <v>40</v>
      </c>
      <c r="E196" s="35" t="s">
        <v>4</v>
      </c>
      <c r="F196" s="32">
        <v>0</v>
      </c>
      <c r="G196" s="36">
        <v>0</v>
      </c>
      <c r="H196" s="37"/>
    </row>
    <row r="197" spans="1:8" s="12" customFormat="1" x14ac:dyDescent="0.25">
      <c r="A197" s="17" t="s">
        <v>419</v>
      </c>
      <c r="B197" s="17" t="s">
        <v>10</v>
      </c>
      <c r="C197" s="49" t="s">
        <v>497</v>
      </c>
      <c r="D197" s="49" t="s">
        <v>20</v>
      </c>
      <c r="E197" s="18" t="s">
        <v>4</v>
      </c>
      <c r="F197" s="91">
        <v>3612.2200000000003</v>
      </c>
      <c r="G197" s="19">
        <v>3612.22</v>
      </c>
      <c r="H197" s="20"/>
    </row>
    <row r="198" spans="1:8" s="12" customFormat="1" x14ac:dyDescent="0.25">
      <c r="A198" s="33" t="s">
        <v>420</v>
      </c>
      <c r="B198" s="33" t="s">
        <v>10</v>
      </c>
      <c r="C198" s="34" t="s">
        <v>496</v>
      </c>
      <c r="D198" s="34" t="s">
        <v>40</v>
      </c>
      <c r="E198" s="35" t="s">
        <v>4</v>
      </c>
      <c r="F198" s="106">
        <v>0</v>
      </c>
      <c r="G198" s="142">
        <v>0</v>
      </c>
      <c r="H198" s="37"/>
    </row>
    <row r="199" spans="1:8" s="16" customFormat="1" x14ac:dyDescent="0.25">
      <c r="A199" s="17" t="s">
        <v>488</v>
      </c>
      <c r="B199" s="17" t="s">
        <v>10</v>
      </c>
      <c r="C199" s="49" t="s">
        <v>498</v>
      </c>
      <c r="D199" s="49" t="s">
        <v>21</v>
      </c>
      <c r="E199" s="18" t="s">
        <v>4</v>
      </c>
      <c r="F199" s="91">
        <v>10000</v>
      </c>
      <c r="G199" s="19">
        <v>10000</v>
      </c>
      <c r="H199" s="20"/>
    </row>
    <row r="200" spans="1:8" s="12" customFormat="1" x14ac:dyDescent="0.25">
      <c r="A200" s="23" t="s">
        <v>489</v>
      </c>
      <c r="B200" s="23" t="s">
        <v>10</v>
      </c>
      <c r="C200" s="39" t="s">
        <v>499</v>
      </c>
      <c r="D200" s="39" t="s">
        <v>40</v>
      </c>
      <c r="E200" s="26" t="s">
        <v>4</v>
      </c>
      <c r="F200" s="75">
        <v>3750</v>
      </c>
      <c r="G200" s="27">
        <v>680</v>
      </c>
      <c r="H200" s="28"/>
    </row>
    <row r="201" spans="1:8" s="12" customFormat="1" x14ac:dyDescent="0.25">
      <c r="A201" s="111" t="s">
        <v>490</v>
      </c>
      <c r="B201" s="111" t="s">
        <v>10</v>
      </c>
      <c r="C201" s="112" t="s">
        <v>687</v>
      </c>
      <c r="D201" s="112" t="s">
        <v>30</v>
      </c>
      <c r="E201" s="113" t="s">
        <v>22</v>
      </c>
      <c r="F201" s="107">
        <v>0</v>
      </c>
      <c r="G201" s="143">
        <v>0</v>
      </c>
      <c r="H201" s="69" t="s">
        <v>897</v>
      </c>
    </row>
    <row r="202" spans="1:8" s="12" customFormat="1" x14ac:dyDescent="0.25">
      <c r="A202" s="23" t="s">
        <v>491</v>
      </c>
      <c r="B202" s="23" t="s">
        <v>10</v>
      </c>
      <c r="C202" s="39" t="s">
        <v>500</v>
      </c>
      <c r="D202" s="39" t="s">
        <v>21</v>
      </c>
      <c r="E202" s="26" t="s">
        <v>4</v>
      </c>
      <c r="F202" s="108">
        <v>75250</v>
      </c>
      <c r="G202" s="144">
        <v>32250</v>
      </c>
      <c r="H202" s="28"/>
    </row>
    <row r="203" spans="1:8" s="12" customFormat="1" x14ac:dyDescent="0.25">
      <c r="A203" s="110" t="s">
        <v>493</v>
      </c>
      <c r="B203" s="110" t="s">
        <v>10</v>
      </c>
      <c r="C203" s="114" t="s">
        <v>501</v>
      </c>
      <c r="D203" s="114" t="s">
        <v>30</v>
      </c>
      <c r="E203" s="115" t="s">
        <v>22</v>
      </c>
      <c r="F203" s="109">
        <v>0</v>
      </c>
      <c r="G203" s="114">
        <v>0</v>
      </c>
      <c r="H203" s="110"/>
    </row>
    <row r="204" spans="1:8" s="12" customFormat="1" x14ac:dyDescent="0.25">
      <c r="A204" s="17" t="s">
        <v>492</v>
      </c>
      <c r="B204" s="17" t="s">
        <v>10</v>
      </c>
      <c r="C204" s="49" t="s">
        <v>502</v>
      </c>
      <c r="D204" s="49" t="s">
        <v>20</v>
      </c>
      <c r="E204" s="18" t="s">
        <v>4</v>
      </c>
      <c r="F204" s="91">
        <v>6527.78</v>
      </c>
      <c r="G204" s="19">
        <v>6527.78</v>
      </c>
      <c r="H204" s="20"/>
    </row>
    <row r="205" spans="1:8" s="12" customFormat="1" x14ac:dyDescent="0.25">
      <c r="A205" s="131" t="s">
        <v>494</v>
      </c>
      <c r="B205" s="131" t="s">
        <v>10</v>
      </c>
      <c r="C205" s="133" t="s">
        <v>503</v>
      </c>
      <c r="D205" s="133" t="s">
        <v>30</v>
      </c>
      <c r="E205" s="134" t="s">
        <v>22</v>
      </c>
      <c r="F205" s="158">
        <v>59800</v>
      </c>
      <c r="G205" s="159">
        <v>59800</v>
      </c>
      <c r="H205" s="135"/>
    </row>
    <row r="206" spans="1:8" s="12" customFormat="1" x14ac:dyDescent="0.25">
      <c r="A206" s="131" t="s">
        <v>495</v>
      </c>
      <c r="B206" s="131" t="s">
        <v>10</v>
      </c>
      <c r="C206" s="133" t="s">
        <v>504</v>
      </c>
      <c r="D206" s="133" t="s">
        <v>30</v>
      </c>
      <c r="E206" s="134" t="s">
        <v>22</v>
      </c>
      <c r="F206" s="158">
        <v>63900</v>
      </c>
      <c r="G206" s="159">
        <v>63900</v>
      </c>
      <c r="H206" s="135"/>
    </row>
    <row r="207" spans="1:8" s="12" customFormat="1" x14ac:dyDescent="0.25">
      <c r="A207" s="17" t="s">
        <v>598</v>
      </c>
      <c r="B207" s="17" t="s">
        <v>10</v>
      </c>
      <c r="C207" s="49" t="s">
        <v>271</v>
      </c>
      <c r="D207" s="49" t="s">
        <v>42</v>
      </c>
      <c r="E207" s="18" t="s">
        <v>4</v>
      </c>
      <c r="F207" s="91">
        <v>7500</v>
      </c>
      <c r="G207" s="19">
        <v>7500</v>
      </c>
      <c r="H207" s="20"/>
    </row>
    <row r="208" spans="1:8" s="12" customFormat="1" x14ac:dyDescent="0.25">
      <c r="A208" s="23" t="s">
        <v>682</v>
      </c>
      <c r="B208" s="23" t="s">
        <v>10</v>
      </c>
      <c r="C208" s="39" t="s">
        <v>686</v>
      </c>
      <c r="D208" s="39" t="s">
        <v>28</v>
      </c>
      <c r="E208" s="26" t="s">
        <v>4</v>
      </c>
      <c r="F208" s="75">
        <v>4200</v>
      </c>
      <c r="G208" s="27">
        <v>0</v>
      </c>
      <c r="H208" s="28"/>
    </row>
    <row r="209" spans="1:8" s="12" customFormat="1" x14ac:dyDescent="0.25">
      <c r="A209" s="23" t="s">
        <v>683</v>
      </c>
      <c r="B209" s="23" t="s">
        <v>10</v>
      </c>
      <c r="C209" s="39" t="s">
        <v>685</v>
      </c>
      <c r="D209" s="39" t="s">
        <v>684</v>
      </c>
      <c r="E209" s="26" t="s">
        <v>4</v>
      </c>
      <c r="F209" s="75">
        <v>2750</v>
      </c>
      <c r="G209" s="27">
        <v>0</v>
      </c>
      <c r="H209" s="28"/>
    </row>
    <row r="210" spans="1:8" s="12" customFormat="1" x14ac:dyDescent="0.25">
      <c r="A210" s="23" t="s">
        <v>279</v>
      </c>
      <c r="B210" s="23" t="s">
        <v>12</v>
      </c>
      <c r="C210" s="24" t="s">
        <v>43</v>
      </c>
      <c r="D210" s="39" t="s">
        <v>20</v>
      </c>
      <c r="E210" s="26" t="s">
        <v>4</v>
      </c>
      <c r="F210" s="75">
        <v>13523.5</v>
      </c>
      <c r="G210" s="75">
        <v>9212.1</v>
      </c>
      <c r="H210" s="28"/>
    </row>
    <row r="211" spans="1:8" s="12" customFormat="1" x14ac:dyDescent="0.25">
      <c r="A211" s="17" t="s">
        <v>281</v>
      </c>
      <c r="B211" s="17" t="s">
        <v>12</v>
      </c>
      <c r="C211" s="49" t="s">
        <v>280</v>
      </c>
      <c r="D211" s="49" t="s">
        <v>20</v>
      </c>
      <c r="E211" s="18" t="s">
        <v>4</v>
      </c>
      <c r="F211" s="91">
        <v>6996.8</v>
      </c>
      <c r="G211" s="91">
        <v>6996.7999999999993</v>
      </c>
      <c r="H211" s="20"/>
    </row>
    <row r="212" spans="1:8" s="12" customFormat="1" x14ac:dyDescent="0.25">
      <c r="A212" s="17" t="s">
        <v>282</v>
      </c>
      <c r="B212" s="17" t="s">
        <v>12</v>
      </c>
      <c r="C212" s="65" t="s">
        <v>63</v>
      </c>
      <c r="D212" s="49" t="s">
        <v>20</v>
      </c>
      <c r="E212" s="18" t="s">
        <v>4</v>
      </c>
      <c r="F212" s="91">
        <v>5039.9399999999996</v>
      </c>
      <c r="G212" s="91">
        <v>5039.9399999999996</v>
      </c>
      <c r="H212" s="20"/>
    </row>
    <row r="213" spans="1:8" s="12" customFormat="1" x14ac:dyDescent="0.25">
      <c r="A213" s="17" t="s">
        <v>283</v>
      </c>
      <c r="B213" s="17" t="s">
        <v>12</v>
      </c>
      <c r="C213" s="65" t="s">
        <v>64</v>
      </c>
      <c r="D213" s="49" t="s">
        <v>20</v>
      </c>
      <c r="E213" s="18" t="s">
        <v>4</v>
      </c>
      <c r="F213" s="91">
        <v>5587.23</v>
      </c>
      <c r="G213" s="91">
        <v>5587.23</v>
      </c>
      <c r="H213" s="20"/>
    </row>
    <row r="214" spans="1:8" s="12" customFormat="1" x14ac:dyDescent="0.25">
      <c r="A214" s="17" t="s">
        <v>284</v>
      </c>
      <c r="B214" s="17" t="s">
        <v>12</v>
      </c>
      <c r="C214" s="49" t="s">
        <v>285</v>
      </c>
      <c r="D214" s="49" t="s">
        <v>20</v>
      </c>
      <c r="E214" s="18" t="s">
        <v>4</v>
      </c>
      <c r="F214" s="91">
        <v>5006.8</v>
      </c>
      <c r="G214" s="91">
        <v>5006.8</v>
      </c>
      <c r="H214" s="104"/>
    </row>
    <row r="215" spans="1:8" s="12" customFormat="1" x14ac:dyDescent="0.25">
      <c r="A215" s="23" t="s">
        <v>287</v>
      </c>
      <c r="B215" s="23" t="s">
        <v>12</v>
      </c>
      <c r="C215" s="24" t="s">
        <v>286</v>
      </c>
      <c r="D215" s="39" t="s">
        <v>20</v>
      </c>
      <c r="E215" s="26" t="s">
        <v>4</v>
      </c>
      <c r="F215" s="75">
        <v>23345.31</v>
      </c>
      <c r="G215" s="75">
        <v>15633.49</v>
      </c>
      <c r="H215" s="28"/>
    </row>
    <row r="216" spans="1:8" s="12" customFormat="1" x14ac:dyDescent="0.25">
      <c r="A216" s="23" t="s">
        <v>288</v>
      </c>
      <c r="B216" s="23" t="s">
        <v>12</v>
      </c>
      <c r="C216" s="39" t="s">
        <v>98</v>
      </c>
      <c r="D216" s="39" t="s">
        <v>20</v>
      </c>
      <c r="E216" s="26" t="s">
        <v>4</v>
      </c>
      <c r="F216" s="75">
        <v>971.54</v>
      </c>
      <c r="G216" s="75">
        <v>0</v>
      </c>
      <c r="H216" s="28"/>
    </row>
    <row r="217" spans="1:8" s="12" customFormat="1" x14ac:dyDescent="0.25">
      <c r="A217" s="23" t="s">
        <v>290</v>
      </c>
      <c r="B217" s="23" t="s">
        <v>12</v>
      </c>
      <c r="C217" s="39" t="s">
        <v>289</v>
      </c>
      <c r="D217" s="39" t="s">
        <v>30</v>
      </c>
      <c r="E217" s="26" t="s">
        <v>4</v>
      </c>
      <c r="F217" s="75">
        <v>800</v>
      </c>
      <c r="G217" s="75">
        <v>0</v>
      </c>
      <c r="H217" s="28"/>
    </row>
    <row r="218" spans="1:8" s="12" customFormat="1" x14ac:dyDescent="0.25">
      <c r="A218" s="17" t="s">
        <v>291</v>
      </c>
      <c r="B218" s="17" t="s">
        <v>12</v>
      </c>
      <c r="C218" s="49" t="s">
        <v>99</v>
      </c>
      <c r="D218" s="49" t="s">
        <v>20</v>
      </c>
      <c r="E218" s="18" t="s">
        <v>4</v>
      </c>
      <c r="F218" s="91">
        <v>10000</v>
      </c>
      <c r="G218" s="91">
        <v>10000</v>
      </c>
      <c r="H218" s="20"/>
    </row>
    <row r="219" spans="1:8" s="12" customFormat="1" x14ac:dyDescent="0.25">
      <c r="A219" s="23" t="s">
        <v>292</v>
      </c>
      <c r="B219" s="23" t="s">
        <v>12</v>
      </c>
      <c r="C219" s="80" t="s">
        <v>100</v>
      </c>
      <c r="D219" s="39" t="s">
        <v>20</v>
      </c>
      <c r="E219" s="26" t="s">
        <v>4</v>
      </c>
      <c r="F219" s="75">
        <v>445.93</v>
      </c>
      <c r="G219" s="75">
        <v>0</v>
      </c>
      <c r="H219" s="28"/>
    </row>
    <row r="220" spans="1:8" s="12" customFormat="1" x14ac:dyDescent="0.25">
      <c r="A220" s="66" t="s">
        <v>294</v>
      </c>
      <c r="B220" s="66" t="s">
        <v>12</v>
      </c>
      <c r="C220" s="97" t="s">
        <v>293</v>
      </c>
      <c r="D220" s="70" t="s">
        <v>30</v>
      </c>
      <c r="E220" s="67" t="s">
        <v>22</v>
      </c>
      <c r="F220" s="96">
        <v>0</v>
      </c>
      <c r="G220" s="96">
        <v>0</v>
      </c>
      <c r="H220" s="69" t="s">
        <v>897</v>
      </c>
    </row>
    <row r="221" spans="1:8" s="12" customFormat="1" x14ac:dyDescent="0.25">
      <c r="A221" s="17" t="s">
        <v>296</v>
      </c>
      <c r="B221" s="17" t="s">
        <v>12</v>
      </c>
      <c r="C221" s="49" t="s">
        <v>295</v>
      </c>
      <c r="D221" s="49" t="s">
        <v>20</v>
      </c>
      <c r="E221" s="18" t="s">
        <v>4</v>
      </c>
      <c r="F221" s="91">
        <v>14821.19</v>
      </c>
      <c r="G221" s="91">
        <v>14821.19</v>
      </c>
      <c r="H221" s="20"/>
    </row>
    <row r="222" spans="1:8" s="12" customFormat="1" x14ac:dyDescent="0.25">
      <c r="A222" s="66" t="s">
        <v>297</v>
      </c>
      <c r="B222" s="66" t="s">
        <v>12</v>
      </c>
      <c r="C222" s="70" t="s">
        <v>298</v>
      </c>
      <c r="D222" s="70" t="s">
        <v>30</v>
      </c>
      <c r="E222" s="67" t="s">
        <v>4</v>
      </c>
      <c r="F222" s="96">
        <v>0</v>
      </c>
      <c r="G222" s="96">
        <v>0</v>
      </c>
      <c r="H222" s="69" t="s">
        <v>897</v>
      </c>
    </row>
    <row r="223" spans="1:8" s="12" customFormat="1" x14ac:dyDescent="0.25">
      <c r="A223" s="23" t="s">
        <v>301</v>
      </c>
      <c r="B223" s="23" t="s">
        <v>12</v>
      </c>
      <c r="C223" s="39" t="s">
        <v>130</v>
      </c>
      <c r="D223" s="39" t="s">
        <v>30</v>
      </c>
      <c r="E223" s="26" t="s">
        <v>22</v>
      </c>
      <c r="F223" s="75">
        <v>2000</v>
      </c>
      <c r="G223" s="75">
        <v>0</v>
      </c>
      <c r="H223" s="28"/>
    </row>
    <row r="224" spans="1:8" s="12" customFormat="1" x14ac:dyDescent="0.25">
      <c r="A224" s="66" t="s">
        <v>303</v>
      </c>
      <c r="B224" s="66" t="s">
        <v>12</v>
      </c>
      <c r="C224" s="70" t="s">
        <v>302</v>
      </c>
      <c r="D224" s="70" t="s">
        <v>30</v>
      </c>
      <c r="E224" s="67" t="s">
        <v>22</v>
      </c>
      <c r="F224" s="96">
        <v>0</v>
      </c>
      <c r="G224" s="96">
        <v>0</v>
      </c>
      <c r="H224" s="69" t="s">
        <v>897</v>
      </c>
    </row>
    <row r="225" spans="1:8" s="12" customFormat="1" x14ac:dyDescent="0.25">
      <c r="A225" s="17" t="s">
        <v>307</v>
      </c>
      <c r="B225" s="17" t="s">
        <v>12</v>
      </c>
      <c r="C225" s="49" t="s">
        <v>304</v>
      </c>
      <c r="D225" s="49" t="s">
        <v>20</v>
      </c>
      <c r="E225" s="18" t="s">
        <v>22</v>
      </c>
      <c r="F225" s="91">
        <v>125000</v>
      </c>
      <c r="G225" s="91">
        <v>125000</v>
      </c>
      <c r="H225" s="20"/>
    </row>
    <row r="226" spans="1:8" s="12" customFormat="1" x14ac:dyDescent="0.25">
      <c r="A226" s="17" t="s">
        <v>308</v>
      </c>
      <c r="B226" s="17" t="s">
        <v>12</v>
      </c>
      <c r="C226" s="65" t="s">
        <v>305</v>
      </c>
      <c r="D226" s="49" t="s">
        <v>41</v>
      </c>
      <c r="E226" s="18" t="s">
        <v>4</v>
      </c>
      <c r="F226" s="91">
        <v>7500</v>
      </c>
      <c r="G226" s="91">
        <v>7500</v>
      </c>
      <c r="H226" s="20"/>
    </row>
    <row r="227" spans="1:8" s="12" customFormat="1" x14ac:dyDescent="0.25">
      <c r="A227" s="66" t="s">
        <v>309</v>
      </c>
      <c r="B227" s="66" t="s">
        <v>12</v>
      </c>
      <c r="C227" s="97" t="s">
        <v>306</v>
      </c>
      <c r="D227" s="70" t="s">
        <v>30</v>
      </c>
      <c r="E227" s="67" t="s">
        <v>22</v>
      </c>
      <c r="F227" s="96">
        <v>0</v>
      </c>
      <c r="G227" s="96">
        <v>0</v>
      </c>
      <c r="H227" s="69" t="s">
        <v>897</v>
      </c>
    </row>
    <row r="228" spans="1:8" s="12" customFormat="1" x14ac:dyDescent="0.25">
      <c r="A228" s="81" t="s">
        <v>310</v>
      </c>
      <c r="B228" s="81" t="s">
        <v>12</v>
      </c>
      <c r="C228" s="80" t="s">
        <v>311</v>
      </c>
      <c r="D228" s="55" t="s">
        <v>20</v>
      </c>
      <c r="E228" s="56" t="s">
        <v>22</v>
      </c>
      <c r="F228" s="75">
        <v>15000</v>
      </c>
      <c r="G228" s="75">
        <v>0</v>
      </c>
      <c r="H228" s="82"/>
    </row>
    <row r="229" spans="1:8" s="12" customFormat="1" x14ac:dyDescent="0.25">
      <c r="A229" s="23" t="s">
        <v>313</v>
      </c>
      <c r="B229" s="23" t="s">
        <v>12</v>
      </c>
      <c r="C229" s="57" t="s">
        <v>312</v>
      </c>
      <c r="D229" s="39" t="s">
        <v>20</v>
      </c>
      <c r="E229" s="26" t="s">
        <v>4</v>
      </c>
      <c r="F229" s="27">
        <v>280.37</v>
      </c>
      <c r="G229" s="27">
        <v>280.37</v>
      </c>
      <c r="H229" s="28"/>
    </row>
    <row r="230" spans="1:8" s="12" customFormat="1" x14ac:dyDescent="0.25">
      <c r="A230" s="33" t="s">
        <v>315</v>
      </c>
      <c r="B230" s="62" t="s">
        <v>12</v>
      </c>
      <c r="C230" s="58" t="s">
        <v>314</v>
      </c>
      <c r="D230" s="63" t="s">
        <v>20</v>
      </c>
      <c r="E230" s="35" t="s">
        <v>4</v>
      </c>
      <c r="F230" s="36">
        <v>0</v>
      </c>
      <c r="G230" s="36">
        <v>0</v>
      </c>
      <c r="H230" s="37"/>
    </row>
    <row r="231" spans="1:8" s="12" customFormat="1" x14ac:dyDescent="0.25">
      <c r="A231" s="33" t="s">
        <v>317</v>
      </c>
      <c r="B231" s="33" t="s">
        <v>12</v>
      </c>
      <c r="C231" s="64" t="s">
        <v>316</v>
      </c>
      <c r="D231" s="34" t="s">
        <v>20</v>
      </c>
      <c r="E231" s="35" t="s">
        <v>4</v>
      </c>
      <c r="F231" s="36">
        <v>0</v>
      </c>
      <c r="G231" s="36">
        <v>0</v>
      </c>
      <c r="H231" s="37"/>
    </row>
    <row r="232" spans="1:8" s="12" customFormat="1" x14ac:dyDescent="0.25">
      <c r="A232" s="33" t="s">
        <v>319</v>
      </c>
      <c r="B232" s="33" t="s">
        <v>12</v>
      </c>
      <c r="C232" s="58" t="s">
        <v>318</v>
      </c>
      <c r="D232" s="34" t="s">
        <v>20</v>
      </c>
      <c r="E232" s="35" t="s">
        <v>4</v>
      </c>
      <c r="F232" s="32">
        <v>0</v>
      </c>
      <c r="G232" s="32">
        <v>0</v>
      </c>
      <c r="H232" s="37"/>
    </row>
    <row r="233" spans="1:8" s="12" customFormat="1" x14ac:dyDescent="0.25">
      <c r="A233" s="33" t="s">
        <v>321</v>
      </c>
      <c r="B233" s="33" t="s">
        <v>12</v>
      </c>
      <c r="C233" s="61" t="s">
        <v>320</v>
      </c>
      <c r="D233" s="34" t="s">
        <v>30</v>
      </c>
      <c r="E233" s="35" t="s">
        <v>4</v>
      </c>
      <c r="F233" s="32">
        <v>0</v>
      </c>
      <c r="G233" s="32">
        <v>0</v>
      </c>
      <c r="H233" s="37"/>
    </row>
    <row r="234" spans="1:8" s="12" customFormat="1" x14ac:dyDescent="0.25">
      <c r="A234" s="17" t="s">
        <v>323</v>
      </c>
      <c r="B234" s="17" t="s">
        <v>12</v>
      </c>
      <c r="C234" s="21" t="s">
        <v>322</v>
      </c>
      <c r="D234" s="49" t="s">
        <v>40</v>
      </c>
      <c r="E234" s="18" t="s">
        <v>4</v>
      </c>
      <c r="F234" s="91">
        <v>3500</v>
      </c>
      <c r="G234" s="91">
        <v>3500</v>
      </c>
      <c r="H234" s="20"/>
    </row>
    <row r="235" spans="1:8" s="12" customFormat="1" x14ac:dyDescent="0.25">
      <c r="A235" s="66" t="s">
        <v>325</v>
      </c>
      <c r="B235" s="66" t="s">
        <v>12</v>
      </c>
      <c r="C235" s="97" t="s">
        <v>324</v>
      </c>
      <c r="D235" s="70" t="s">
        <v>30</v>
      </c>
      <c r="E235" s="67" t="s">
        <v>22</v>
      </c>
      <c r="F235" s="96">
        <v>0</v>
      </c>
      <c r="G235" s="96">
        <v>0</v>
      </c>
      <c r="H235" s="69" t="s">
        <v>897</v>
      </c>
    </row>
    <row r="236" spans="1:8" s="12" customFormat="1" ht="30" x14ac:dyDescent="0.25">
      <c r="A236" s="66" t="s">
        <v>327</v>
      </c>
      <c r="B236" s="66" t="s">
        <v>12</v>
      </c>
      <c r="C236" s="97" t="s">
        <v>326</v>
      </c>
      <c r="D236" s="70" t="s">
        <v>30</v>
      </c>
      <c r="E236" s="67" t="s">
        <v>22</v>
      </c>
      <c r="F236" s="96">
        <v>0</v>
      </c>
      <c r="G236" s="96">
        <v>0</v>
      </c>
      <c r="H236" s="69" t="s">
        <v>897</v>
      </c>
    </row>
    <row r="237" spans="1:8" s="12" customFormat="1" ht="30" x14ac:dyDescent="0.25">
      <c r="A237" s="23" t="s">
        <v>329</v>
      </c>
      <c r="B237" s="23" t="s">
        <v>12</v>
      </c>
      <c r="C237" s="83" t="s">
        <v>328</v>
      </c>
      <c r="D237" s="39" t="s">
        <v>20</v>
      </c>
      <c r="E237" s="26" t="s">
        <v>4</v>
      </c>
      <c r="F237" s="75">
        <v>28000</v>
      </c>
      <c r="G237" s="75">
        <v>27697.02</v>
      </c>
      <c r="H237" s="28"/>
    </row>
    <row r="238" spans="1:8" s="12" customFormat="1" x14ac:dyDescent="0.25">
      <c r="A238" s="66" t="s">
        <v>330</v>
      </c>
      <c r="B238" s="66" t="s">
        <v>12</v>
      </c>
      <c r="C238" s="98" t="s">
        <v>332</v>
      </c>
      <c r="D238" s="70" t="s">
        <v>30</v>
      </c>
      <c r="E238" s="67" t="s">
        <v>22</v>
      </c>
      <c r="F238" s="96">
        <v>0</v>
      </c>
      <c r="G238" s="96">
        <v>0</v>
      </c>
      <c r="H238" s="69" t="s">
        <v>897</v>
      </c>
    </row>
    <row r="239" spans="1:8" s="12" customFormat="1" x14ac:dyDescent="0.25">
      <c r="A239" s="66" t="s">
        <v>331</v>
      </c>
      <c r="B239" s="66" t="s">
        <v>12</v>
      </c>
      <c r="C239" s="97" t="s">
        <v>333</v>
      </c>
      <c r="D239" s="70" t="s">
        <v>30</v>
      </c>
      <c r="E239" s="67" t="s">
        <v>22</v>
      </c>
      <c r="F239" s="96">
        <v>0</v>
      </c>
      <c r="G239" s="96">
        <v>0</v>
      </c>
      <c r="H239" s="69" t="s">
        <v>897</v>
      </c>
    </row>
    <row r="240" spans="1:8" s="12" customFormat="1" x14ac:dyDescent="0.25">
      <c r="A240" s="23" t="s">
        <v>421</v>
      </c>
      <c r="B240" s="23" t="s">
        <v>12</v>
      </c>
      <c r="C240" s="78" t="s">
        <v>452</v>
      </c>
      <c r="D240" s="55" t="s">
        <v>53</v>
      </c>
      <c r="E240" s="26" t="s">
        <v>4</v>
      </c>
      <c r="F240" s="75">
        <v>15417.6</v>
      </c>
      <c r="G240" s="75">
        <v>7446.16</v>
      </c>
      <c r="H240" s="28"/>
    </row>
    <row r="241" spans="1:8" s="12" customFormat="1" x14ac:dyDescent="0.25">
      <c r="A241" s="17" t="s">
        <v>422</v>
      </c>
      <c r="B241" s="17" t="s">
        <v>12</v>
      </c>
      <c r="C241" s="31" t="s">
        <v>453</v>
      </c>
      <c r="D241" s="49" t="s">
        <v>20</v>
      </c>
      <c r="E241" s="18" t="s">
        <v>4</v>
      </c>
      <c r="F241" s="91">
        <v>10171.42</v>
      </c>
      <c r="G241" s="91">
        <v>10171.42</v>
      </c>
      <c r="H241" s="20"/>
    </row>
    <row r="242" spans="1:8" s="12" customFormat="1" x14ac:dyDescent="0.25">
      <c r="A242" s="66" t="s">
        <v>423</v>
      </c>
      <c r="B242" s="66" t="s">
        <v>12</v>
      </c>
      <c r="C242" s="73" t="s">
        <v>454</v>
      </c>
      <c r="D242" s="70" t="s">
        <v>30</v>
      </c>
      <c r="E242" s="67" t="s">
        <v>22</v>
      </c>
      <c r="F242" s="96">
        <v>0</v>
      </c>
      <c r="G242" s="96">
        <v>0</v>
      </c>
      <c r="H242" s="69" t="s">
        <v>897</v>
      </c>
    </row>
    <row r="243" spans="1:8" s="12" customFormat="1" x14ac:dyDescent="0.25">
      <c r="A243" s="17" t="s">
        <v>424</v>
      </c>
      <c r="B243" s="17" t="s">
        <v>12</v>
      </c>
      <c r="C243" s="31" t="s">
        <v>456</v>
      </c>
      <c r="D243" s="49" t="s">
        <v>20</v>
      </c>
      <c r="E243" s="18" t="s">
        <v>22</v>
      </c>
      <c r="F243" s="91">
        <v>4714.26</v>
      </c>
      <c r="G243" s="91">
        <v>4714.26</v>
      </c>
      <c r="H243" s="20"/>
    </row>
    <row r="244" spans="1:8" s="16" customFormat="1" x14ac:dyDescent="0.25">
      <c r="A244" s="66" t="s">
        <v>425</v>
      </c>
      <c r="B244" s="66" t="s">
        <v>12</v>
      </c>
      <c r="C244" s="73" t="s">
        <v>455</v>
      </c>
      <c r="D244" s="70" t="s">
        <v>30</v>
      </c>
      <c r="E244" s="67" t="s">
        <v>22</v>
      </c>
      <c r="F244" s="96">
        <v>0</v>
      </c>
      <c r="G244" s="96">
        <v>0</v>
      </c>
      <c r="H244" s="69" t="s">
        <v>897</v>
      </c>
    </row>
    <row r="245" spans="1:8" s="16" customFormat="1" ht="30" x14ac:dyDescent="0.25">
      <c r="A245" s="23" t="s">
        <v>505</v>
      </c>
      <c r="B245" s="23" t="s">
        <v>12</v>
      </c>
      <c r="C245" s="78" t="s">
        <v>506</v>
      </c>
      <c r="D245" s="39" t="s">
        <v>20</v>
      </c>
      <c r="E245" s="26" t="s">
        <v>4</v>
      </c>
      <c r="F245" s="75">
        <v>49136.46</v>
      </c>
      <c r="G245" s="75">
        <v>45069.840000000004</v>
      </c>
      <c r="H245" s="28"/>
    </row>
    <row r="246" spans="1:8" s="16" customFormat="1" ht="15" customHeight="1" x14ac:dyDescent="0.25">
      <c r="A246" s="66" t="s">
        <v>688</v>
      </c>
      <c r="B246" s="66" t="s">
        <v>12</v>
      </c>
      <c r="C246" s="73" t="s">
        <v>856</v>
      </c>
      <c r="D246" s="70" t="s">
        <v>30</v>
      </c>
      <c r="E246" s="67" t="s">
        <v>22</v>
      </c>
      <c r="F246" s="96">
        <v>0</v>
      </c>
      <c r="G246" s="96">
        <v>0</v>
      </c>
      <c r="H246" s="69" t="s">
        <v>897</v>
      </c>
    </row>
    <row r="247" spans="1:8" s="16" customFormat="1" x14ac:dyDescent="0.25">
      <c r="A247" s="66" t="s">
        <v>689</v>
      </c>
      <c r="B247" s="66" t="s">
        <v>12</v>
      </c>
      <c r="C247" s="73" t="s">
        <v>857</v>
      </c>
      <c r="D247" s="70" t="s">
        <v>30</v>
      </c>
      <c r="E247" s="67" t="s">
        <v>22</v>
      </c>
      <c r="F247" s="96">
        <v>0</v>
      </c>
      <c r="G247" s="96">
        <v>0</v>
      </c>
      <c r="H247" s="69" t="s">
        <v>897</v>
      </c>
    </row>
    <row r="248" spans="1:8" s="16" customFormat="1" x14ac:dyDescent="0.25">
      <c r="A248" s="66" t="s">
        <v>690</v>
      </c>
      <c r="B248" s="66" t="s">
        <v>12</v>
      </c>
      <c r="C248" s="73" t="s">
        <v>858</v>
      </c>
      <c r="D248" s="70" t="s">
        <v>30</v>
      </c>
      <c r="E248" s="67" t="s">
        <v>22</v>
      </c>
      <c r="F248" s="96">
        <v>0</v>
      </c>
      <c r="G248" s="96">
        <v>0</v>
      </c>
      <c r="H248" s="69" t="s">
        <v>897</v>
      </c>
    </row>
    <row r="249" spans="1:8" s="16" customFormat="1" x14ac:dyDescent="0.25">
      <c r="A249" s="126" t="s">
        <v>691</v>
      </c>
      <c r="B249" s="126" t="s">
        <v>12</v>
      </c>
      <c r="C249" s="160" t="s">
        <v>700</v>
      </c>
      <c r="D249" s="128" t="s">
        <v>30</v>
      </c>
      <c r="E249" s="129" t="s">
        <v>22</v>
      </c>
      <c r="F249" s="161">
        <v>191601.5</v>
      </c>
      <c r="G249" s="161">
        <v>191601.5</v>
      </c>
      <c r="H249" s="130"/>
    </row>
    <row r="250" spans="1:8" s="16" customFormat="1" x14ac:dyDescent="0.25">
      <c r="A250" s="23" t="s">
        <v>692</v>
      </c>
      <c r="B250" s="23" t="s">
        <v>12</v>
      </c>
      <c r="C250" s="78" t="s">
        <v>699</v>
      </c>
      <c r="D250" s="39" t="s">
        <v>30</v>
      </c>
      <c r="E250" s="26" t="s">
        <v>4</v>
      </c>
      <c r="F250" s="75">
        <v>12000</v>
      </c>
      <c r="G250" s="75">
        <v>0</v>
      </c>
      <c r="H250" s="28"/>
    </row>
    <row r="251" spans="1:8" s="16" customFormat="1" x14ac:dyDescent="0.25">
      <c r="A251" s="17" t="s">
        <v>693</v>
      </c>
      <c r="B251" s="17" t="s">
        <v>12</v>
      </c>
      <c r="C251" s="31" t="s">
        <v>698</v>
      </c>
      <c r="D251" s="49" t="s">
        <v>20</v>
      </c>
      <c r="E251" s="18" t="s">
        <v>4</v>
      </c>
      <c r="F251" s="91">
        <v>46035.15</v>
      </c>
      <c r="G251" s="91">
        <v>46035.15</v>
      </c>
      <c r="H251" s="20"/>
    </row>
    <row r="252" spans="1:8" s="16" customFormat="1" ht="30" x14ac:dyDescent="0.25">
      <c r="A252" s="131" t="s">
        <v>694</v>
      </c>
      <c r="B252" s="131" t="s">
        <v>12</v>
      </c>
      <c r="C252" s="132" t="s">
        <v>697</v>
      </c>
      <c r="D252" s="133" t="s">
        <v>30</v>
      </c>
      <c r="E252" s="134" t="s">
        <v>22</v>
      </c>
      <c r="F252" s="137">
        <v>30000</v>
      </c>
      <c r="G252" s="137">
        <v>0</v>
      </c>
      <c r="H252" s="135"/>
    </row>
    <row r="253" spans="1:8" s="16" customFormat="1" ht="30" x14ac:dyDescent="0.25">
      <c r="A253" s="23" t="s">
        <v>695</v>
      </c>
      <c r="B253" s="23" t="s">
        <v>12</v>
      </c>
      <c r="C253" s="78" t="s">
        <v>696</v>
      </c>
      <c r="D253" s="39" t="s">
        <v>20</v>
      </c>
      <c r="E253" s="26" t="s">
        <v>4</v>
      </c>
      <c r="F253" s="75">
        <v>2360</v>
      </c>
      <c r="G253" s="75">
        <v>0</v>
      </c>
      <c r="H253" s="28"/>
    </row>
    <row r="254" spans="1:8" s="16" customFormat="1" x14ac:dyDescent="0.25">
      <c r="A254" s="131" t="s">
        <v>731</v>
      </c>
      <c r="B254" s="131" t="s">
        <v>12</v>
      </c>
      <c r="C254" s="132" t="s">
        <v>853</v>
      </c>
      <c r="D254" s="133" t="s">
        <v>30</v>
      </c>
      <c r="E254" s="134" t="s">
        <v>22</v>
      </c>
      <c r="F254" s="137">
        <v>35000</v>
      </c>
      <c r="G254" s="137">
        <v>35000</v>
      </c>
      <c r="H254" s="135"/>
    </row>
    <row r="255" spans="1:8" s="16" customFormat="1" x14ac:dyDescent="0.25">
      <c r="A255" s="131" t="s">
        <v>732</v>
      </c>
      <c r="B255" s="131" t="s">
        <v>12</v>
      </c>
      <c r="C255" s="132" t="s">
        <v>854</v>
      </c>
      <c r="D255" s="133" t="s">
        <v>30</v>
      </c>
      <c r="E255" s="134" t="s">
        <v>22</v>
      </c>
      <c r="F255" s="137">
        <v>14000</v>
      </c>
      <c r="G255" s="137">
        <v>14000</v>
      </c>
      <c r="H255" s="135"/>
    </row>
    <row r="256" spans="1:8" s="16" customFormat="1" x14ac:dyDescent="0.25">
      <c r="A256" s="23" t="s">
        <v>733</v>
      </c>
      <c r="B256" s="23" t="s">
        <v>12</v>
      </c>
      <c r="C256" s="78" t="s">
        <v>855</v>
      </c>
      <c r="D256" s="39" t="s">
        <v>21</v>
      </c>
      <c r="E256" s="26" t="s">
        <v>22</v>
      </c>
      <c r="F256" s="75">
        <v>10000</v>
      </c>
      <c r="G256" s="75">
        <v>0</v>
      </c>
      <c r="H256" s="28"/>
    </row>
    <row r="257" spans="1:8" s="16" customFormat="1" x14ac:dyDescent="0.25">
      <c r="A257" s="17" t="s">
        <v>892</v>
      </c>
      <c r="B257" s="17" t="s">
        <v>13</v>
      </c>
      <c r="C257" s="31" t="s">
        <v>670</v>
      </c>
      <c r="D257" s="49" t="s">
        <v>42</v>
      </c>
      <c r="E257" s="18" t="s">
        <v>4</v>
      </c>
      <c r="F257" s="91">
        <v>33838.85</v>
      </c>
      <c r="G257" s="91">
        <v>32500</v>
      </c>
      <c r="H257" s="20"/>
    </row>
    <row r="258" spans="1:8" s="12" customFormat="1" x14ac:dyDescent="0.25">
      <c r="A258" s="23" t="s">
        <v>378</v>
      </c>
      <c r="B258" s="23" t="s">
        <v>13</v>
      </c>
      <c r="C258" s="57" t="s">
        <v>384</v>
      </c>
      <c r="D258" s="39" t="s">
        <v>21</v>
      </c>
      <c r="E258" s="26" t="s">
        <v>4</v>
      </c>
      <c r="F258" s="75">
        <v>1920</v>
      </c>
      <c r="G258" s="75">
        <v>1120</v>
      </c>
      <c r="H258" s="28"/>
    </row>
    <row r="259" spans="1:8" s="12" customFormat="1" x14ac:dyDescent="0.25">
      <c r="A259" s="23" t="s">
        <v>379</v>
      </c>
      <c r="B259" s="23" t="s">
        <v>13</v>
      </c>
      <c r="C259" s="24" t="s">
        <v>385</v>
      </c>
      <c r="D259" s="39" t="s">
        <v>37</v>
      </c>
      <c r="E259" s="26" t="s">
        <v>4</v>
      </c>
      <c r="F259" s="75">
        <v>8000</v>
      </c>
      <c r="G259" s="75">
        <v>4002.93</v>
      </c>
      <c r="H259" s="28"/>
    </row>
    <row r="260" spans="1:8" s="12" customFormat="1" x14ac:dyDescent="0.25">
      <c r="A260" s="33" t="s">
        <v>380</v>
      </c>
      <c r="B260" s="33" t="s">
        <v>13</v>
      </c>
      <c r="C260" s="79" t="s">
        <v>386</v>
      </c>
      <c r="D260" s="34" t="s">
        <v>53</v>
      </c>
      <c r="E260" s="35" t="s">
        <v>4</v>
      </c>
      <c r="F260" s="32">
        <v>0</v>
      </c>
      <c r="G260" s="32">
        <v>0</v>
      </c>
      <c r="H260" s="37"/>
    </row>
    <row r="261" spans="1:8" s="12" customFormat="1" x14ac:dyDescent="0.25">
      <c r="A261" s="101" t="s">
        <v>381</v>
      </c>
      <c r="B261" s="101" t="s">
        <v>13</v>
      </c>
      <c r="C261" s="102" t="s">
        <v>387</v>
      </c>
      <c r="D261" s="105" t="s">
        <v>20</v>
      </c>
      <c r="E261" s="103" t="s">
        <v>4</v>
      </c>
      <c r="F261" s="91">
        <v>5000.71</v>
      </c>
      <c r="G261" s="91">
        <v>5000.71</v>
      </c>
      <c r="H261" s="104"/>
    </row>
    <row r="262" spans="1:8" s="12" customFormat="1" x14ac:dyDescent="0.25">
      <c r="A262" s="66" t="s">
        <v>382</v>
      </c>
      <c r="B262" s="66" t="s">
        <v>13</v>
      </c>
      <c r="C262" s="71" t="s">
        <v>388</v>
      </c>
      <c r="D262" s="70" t="s">
        <v>30</v>
      </c>
      <c r="E262" s="67" t="s">
        <v>4</v>
      </c>
      <c r="F262" s="96">
        <v>0</v>
      </c>
      <c r="G262" s="96">
        <v>0</v>
      </c>
      <c r="H262" s="69" t="s">
        <v>897</v>
      </c>
    </row>
    <row r="263" spans="1:8" s="12" customFormat="1" x14ac:dyDescent="0.25">
      <c r="A263" s="17" t="s">
        <v>383</v>
      </c>
      <c r="B263" s="17" t="s">
        <v>13</v>
      </c>
      <c r="C263" s="72" t="s">
        <v>389</v>
      </c>
      <c r="D263" s="49" t="s">
        <v>40</v>
      </c>
      <c r="E263" s="18" t="s">
        <v>4</v>
      </c>
      <c r="F263" s="91">
        <v>14000</v>
      </c>
      <c r="G263" s="91">
        <v>14000</v>
      </c>
      <c r="H263" s="20"/>
    </row>
    <row r="264" spans="1:8" s="12" customFormat="1" x14ac:dyDescent="0.25">
      <c r="A264" s="33" t="s">
        <v>390</v>
      </c>
      <c r="B264" s="33" t="s">
        <v>13</v>
      </c>
      <c r="C264" s="58" t="s">
        <v>399</v>
      </c>
      <c r="D264" s="34" t="s">
        <v>21</v>
      </c>
      <c r="E264" s="35" t="s">
        <v>4</v>
      </c>
      <c r="F264" s="32">
        <v>0</v>
      </c>
      <c r="G264" s="32">
        <v>0</v>
      </c>
      <c r="H264" s="37"/>
    </row>
    <row r="265" spans="1:8" s="12" customFormat="1" ht="30" x14ac:dyDescent="0.25">
      <c r="A265" s="17" t="s">
        <v>391</v>
      </c>
      <c r="B265" s="17" t="s">
        <v>13</v>
      </c>
      <c r="C265" s="21" t="s">
        <v>400</v>
      </c>
      <c r="D265" s="49" t="s">
        <v>40</v>
      </c>
      <c r="E265" s="18" t="s">
        <v>4</v>
      </c>
      <c r="F265" s="91">
        <v>10000</v>
      </c>
      <c r="G265" s="91">
        <v>10000</v>
      </c>
      <c r="H265" s="20"/>
    </row>
    <row r="266" spans="1:8" s="12" customFormat="1" x14ac:dyDescent="0.25">
      <c r="A266" s="17" t="s">
        <v>392</v>
      </c>
      <c r="B266" s="17" t="s">
        <v>13</v>
      </c>
      <c r="C266" s="65" t="s">
        <v>401</v>
      </c>
      <c r="D266" s="49" t="s">
        <v>20</v>
      </c>
      <c r="E266" s="18" t="s">
        <v>22</v>
      </c>
      <c r="F266" s="91">
        <v>25581.25</v>
      </c>
      <c r="G266" s="91">
        <v>25581.25</v>
      </c>
      <c r="H266" s="20"/>
    </row>
    <row r="267" spans="1:8" s="12" customFormat="1" x14ac:dyDescent="0.25">
      <c r="A267" s="23" t="s">
        <v>393</v>
      </c>
      <c r="B267" s="23" t="s">
        <v>13</v>
      </c>
      <c r="C267" s="24" t="s">
        <v>402</v>
      </c>
      <c r="D267" s="39" t="s">
        <v>20</v>
      </c>
      <c r="E267" s="26" t="s">
        <v>22</v>
      </c>
      <c r="F267" s="75">
        <v>7442.18</v>
      </c>
      <c r="G267" s="75">
        <v>2442.1799999999998</v>
      </c>
      <c r="H267" s="28"/>
    </row>
    <row r="268" spans="1:8" s="12" customFormat="1" x14ac:dyDescent="0.25">
      <c r="A268" s="23" t="s">
        <v>394</v>
      </c>
      <c r="B268" s="23" t="s">
        <v>13</v>
      </c>
      <c r="C268" s="24" t="s">
        <v>403</v>
      </c>
      <c r="D268" s="39" t="s">
        <v>20</v>
      </c>
      <c r="E268" s="26" t="s">
        <v>4</v>
      </c>
      <c r="F268" s="75">
        <v>3000</v>
      </c>
      <c r="G268" s="75">
        <v>0</v>
      </c>
      <c r="H268" s="28"/>
    </row>
    <row r="269" spans="1:8" s="12" customFormat="1" x14ac:dyDescent="0.25">
      <c r="A269" s="23" t="s">
        <v>395</v>
      </c>
      <c r="B269" s="23" t="s">
        <v>13</v>
      </c>
      <c r="C269" s="24" t="s">
        <v>404</v>
      </c>
      <c r="D269" s="39" t="s">
        <v>20</v>
      </c>
      <c r="E269" s="26" t="s">
        <v>4</v>
      </c>
      <c r="F269" s="75">
        <v>2000</v>
      </c>
      <c r="G269" s="75">
        <v>1966.37</v>
      </c>
      <c r="H269" s="28"/>
    </row>
    <row r="270" spans="1:8" s="12" customFormat="1" x14ac:dyDescent="0.25">
      <c r="A270" s="23" t="s">
        <v>396</v>
      </c>
      <c r="B270" s="23" t="s">
        <v>13</v>
      </c>
      <c r="C270" s="24" t="s">
        <v>405</v>
      </c>
      <c r="D270" s="39" t="s">
        <v>20</v>
      </c>
      <c r="E270" s="26" t="s">
        <v>4</v>
      </c>
      <c r="F270" s="75">
        <v>6837.56</v>
      </c>
      <c r="G270" s="75">
        <v>4720.84</v>
      </c>
      <c r="H270" s="28"/>
    </row>
    <row r="271" spans="1:8" s="12" customFormat="1" x14ac:dyDescent="0.25">
      <c r="A271" s="17" t="s">
        <v>397</v>
      </c>
      <c r="B271" s="17" t="s">
        <v>13</v>
      </c>
      <c r="C271" s="21" t="s">
        <v>406</v>
      </c>
      <c r="D271" s="49" t="s">
        <v>20</v>
      </c>
      <c r="E271" s="18" t="s">
        <v>4</v>
      </c>
      <c r="F271" s="91">
        <v>27500</v>
      </c>
      <c r="G271" s="91">
        <v>27500</v>
      </c>
      <c r="H271" s="20"/>
    </row>
    <row r="272" spans="1:8" s="12" customFormat="1" x14ac:dyDescent="0.25">
      <c r="A272" s="17" t="s">
        <v>398</v>
      </c>
      <c r="B272" s="17" t="s">
        <v>13</v>
      </c>
      <c r="C272" s="21" t="s">
        <v>407</v>
      </c>
      <c r="D272" s="49" t="s">
        <v>28</v>
      </c>
      <c r="E272" s="18" t="s">
        <v>4</v>
      </c>
      <c r="F272" s="91">
        <v>5600</v>
      </c>
      <c r="G272" s="91">
        <v>5600</v>
      </c>
      <c r="H272" s="20"/>
    </row>
    <row r="273" spans="1:8" s="12" customFormat="1" x14ac:dyDescent="0.25">
      <c r="A273" s="23" t="s">
        <v>409</v>
      </c>
      <c r="B273" s="23" t="s">
        <v>13</v>
      </c>
      <c r="C273" s="84" t="s">
        <v>408</v>
      </c>
      <c r="D273" s="39" t="s">
        <v>53</v>
      </c>
      <c r="E273" s="26" t="s">
        <v>22</v>
      </c>
      <c r="F273" s="75">
        <v>50000</v>
      </c>
      <c r="G273" s="75">
        <v>912.26</v>
      </c>
      <c r="H273" s="28"/>
    </row>
    <row r="274" spans="1:8" s="12" customFormat="1" x14ac:dyDescent="0.25">
      <c r="A274" s="66" t="s">
        <v>426</v>
      </c>
      <c r="B274" s="66" t="s">
        <v>13</v>
      </c>
      <c r="C274" s="73" t="s">
        <v>457</v>
      </c>
      <c r="D274" s="70" t="s">
        <v>30</v>
      </c>
      <c r="E274" s="67" t="s">
        <v>22</v>
      </c>
      <c r="F274" s="96">
        <v>0</v>
      </c>
      <c r="G274" s="96">
        <v>0</v>
      </c>
      <c r="H274" s="69" t="s">
        <v>897</v>
      </c>
    </row>
    <row r="275" spans="1:8" s="12" customFormat="1" x14ac:dyDescent="0.25">
      <c r="A275" s="17" t="s">
        <v>427</v>
      </c>
      <c r="B275" s="17" t="s">
        <v>13</v>
      </c>
      <c r="C275" s="31" t="s">
        <v>458</v>
      </c>
      <c r="D275" s="49" t="s">
        <v>21</v>
      </c>
      <c r="E275" s="18" t="s">
        <v>22</v>
      </c>
      <c r="F275" s="91">
        <v>9665</v>
      </c>
      <c r="G275" s="91">
        <v>9665</v>
      </c>
      <c r="H275" s="20"/>
    </row>
    <row r="276" spans="1:8" s="12" customFormat="1" x14ac:dyDescent="0.25">
      <c r="A276" s="17" t="s">
        <v>428</v>
      </c>
      <c r="B276" s="17" t="s">
        <v>13</v>
      </c>
      <c r="C276" s="31" t="s">
        <v>894</v>
      </c>
      <c r="D276" s="49" t="s">
        <v>21</v>
      </c>
      <c r="E276" s="18" t="s">
        <v>22</v>
      </c>
      <c r="F276" s="91">
        <v>21640</v>
      </c>
      <c r="G276" s="91">
        <v>21640</v>
      </c>
      <c r="H276" s="20"/>
    </row>
    <row r="277" spans="1:8" s="12" customFormat="1" x14ac:dyDescent="0.25">
      <c r="A277" s="23" t="s">
        <v>429</v>
      </c>
      <c r="B277" s="23" t="s">
        <v>13</v>
      </c>
      <c r="C277" s="78" t="s">
        <v>460</v>
      </c>
      <c r="D277" s="39" t="s">
        <v>26</v>
      </c>
      <c r="E277" s="26" t="s">
        <v>4</v>
      </c>
      <c r="F277" s="75">
        <v>5000</v>
      </c>
      <c r="G277" s="75">
        <v>0</v>
      </c>
      <c r="H277" s="28"/>
    </row>
    <row r="278" spans="1:8" s="12" customFormat="1" x14ac:dyDescent="0.25">
      <c r="A278" s="23" t="s">
        <v>430</v>
      </c>
      <c r="B278" s="23" t="s">
        <v>13</v>
      </c>
      <c r="C278" s="78" t="s">
        <v>461</v>
      </c>
      <c r="D278" s="39" t="s">
        <v>26</v>
      </c>
      <c r="E278" s="26" t="s">
        <v>4</v>
      </c>
      <c r="F278" s="75">
        <v>5000</v>
      </c>
      <c r="G278" s="75">
        <v>0</v>
      </c>
      <c r="H278" s="28"/>
    </row>
    <row r="279" spans="1:8" s="12" customFormat="1" x14ac:dyDescent="0.25">
      <c r="A279" s="66" t="s">
        <v>431</v>
      </c>
      <c r="B279" s="66" t="s">
        <v>13</v>
      </c>
      <c r="C279" s="73" t="s">
        <v>462</v>
      </c>
      <c r="D279" s="70" t="s">
        <v>30</v>
      </c>
      <c r="E279" s="67" t="s">
        <v>22</v>
      </c>
      <c r="F279" s="96">
        <v>0</v>
      </c>
      <c r="G279" s="96">
        <v>0</v>
      </c>
      <c r="H279" s="69" t="s">
        <v>897</v>
      </c>
    </row>
    <row r="280" spans="1:8" s="16" customFormat="1" x14ac:dyDescent="0.25">
      <c r="A280" s="17" t="s">
        <v>432</v>
      </c>
      <c r="B280" s="17" t="s">
        <v>13</v>
      </c>
      <c r="C280" s="31" t="s">
        <v>463</v>
      </c>
      <c r="D280" s="49" t="s">
        <v>20</v>
      </c>
      <c r="E280" s="18" t="s">
        <v>4</v>
      </c>
      <c r="F280" s="91">
        <v>5332.65</v>
      </c>
      <c r="G280" s="91">
        <v>5332.65</v>
      </c>
      <c r="H280" s="20"/>
    </row>
    <row r="281" spans="1:8" s="16" customFormat="1" x14ac:dyDescent="0.25">
      <c r="A281" s="33" t="s">
        <v>507</v>
      </c>
      <c r="B281" s="33" t="s">
        <v>13</v>
      </c>
      <c r="C281" s="38" t="s">
        <v>520</v>
      </c>
      <c r="D281" s="34" t="s">
        <v>42</v>
      </c>
      <c r="E281" s="35" t="s">
        <v>4</v>
      </c>
      <c r="F281" s="106">
        <v>0</v>
      </c>
      <c r="G281" s="106">
        <v>0</v>
      </c>
      <c r="H281" s="37"/>
    </row>
    <row r="282" spans="1:8" s="16" customFormat="1" x14ac:dyDescent="0.25">
      <c r="A282" s="17" t="s">
        <v>508</v>
      </c>
      <c r="B282" s="17" t="s">
        <v>13</v>
      </c>
      <c r="C282" s="31" t="s">
        <v>521</v>
      </c>
      <c r="D282" s="49" t="s">
        <v>27</v>
      </c>
      <c r="E282" s="18" t="s">
        <v>22</v>
      </c>
      <c r="F282" s="91">
        <v>50000</v>
      </c>
      <c r="G282" s="91">
        <v>50000</v>
      </c>
      <c r="H282" s="20"/>
    </row>
    <row r="283" spans="1:8" s="16" customFormat="1" x14ac:dyDescent="0.25">
      <c r="A283" s="17" t="s">
        <v>509</v>
      </c>
      <c r="B283" s="17" t="s">
        <v>13</v>
      </c>
      <c r="C283" s="31" t="s">
        <v>522</v>
      </c>
      <c r="D283" s="49" t="s">
        <v>40</v>
      </c>
      <c r="E283" s="18" t="s">
        <v>4</v>
      </c>
      <c r="F283" s="91">
        <v>9897.6</v>
      </c>
      <c r="G283" s="91">
        <v>9897.6</v>
      </c>
      <c r="H283" s="20"/>
    </row>
    <row r="284" spans="1:8" s="16" customFormat="1" x14ac:dyDescent="0.25">
      <c r="A284" s="17" t="s">
        <v>510</v>
      </c>
      <c r="B284" s="17" t="s">
        <v>13</v>
      </c>
      <c r="C284" s="31" t="s">
        <v>523</v>
      </c>
      <c r="D284" s="49" t="s">
        <v>40</v>
      </c>
      <c r="E284" s="18" t="s">
        <v>4</v>
      </c>
      <c r="F284" s="91">
        <v>2500</v>
      </c>
      <c r="G284" s="91">
        <v>2500</v>
      </c>
      <c r="H284" s="20"/>
    </row>
    <row r="285" spans="1:8" s="16" customFormat="1" x14ac:dyDescent="0.25">
      <c r="A285" s="66" t="s">
        <v>511</v>
      </c>
      <c r="B285" s="66" t="s">
        <v>13</v>
      </c>
      <c r="C285" s="73" t="s">
        <v>524</v>
      </c>
      <c r="D285" s="70" t="s">
        <v>30</v>
      </c>
      <c r="E285" s="67" t="s">
        <v>22</v>
      </c>
      <c r="F285" s="96">
        <v>0</v>
      </c>
      <c r="G285" s="96">
        <v>0</v>
      </c>
      <c r="H285" s="69" t="s">
        <v>897</v>
      </c>
    </row>
    <row r="286" spans="1:8" s="16" customFormat="1" x14ac:dyDescent="0.25">
      <c r="A286" s="66" t="s">
        <v>512</v>
      </c>
      <c r="B286" s="66" t="s">
        <v>13</v>
      </c>
      <c r="C286" s="73" t="s">
        <v>525</v>
      </c>
      <c r="D286" s="70" t="s">
        <v>30</v>
      </c>
      <c r="E286" s="67" t="s">
        <v>22</v>
      </c>
      <c r="F286" s="96">
        <v>0</v>
      </c>
      <c r="G286" s="96">
        <v>0</v>
      </c>
      <c r="H286" s="69" t="s">
        <v>897</v>
      </c>
    </row>
    <row r="287" spans="1:8" s="16" customFormat="1" x14ac:dyDescent="0.25">
      <c r="A287" s="17" t="s">
        <v>513</v>
      </c>
      <c r="B287" s="17" t="s">
        <v>13</v>
      </c>
      <c r="C287" s="31" t="s">
        <v>526</v>
      </c>
      <c r="D287" s="49" t="s">
        <v>40</v>
      </c>
      <c r="E287" s="18" t="s">
        <v>4</v>
      </c>
      <c r="F287" s="91">
        <v>10500</v>
      </c>
      <c r="G287" s="91">
        <v>10500</v>
      </c>
      <c r="H287" s="20"/>
    </row>
    <row r="288" spans="1:8" s="16" customFormat="1" x14ac:dyDescent="0.25">
      <c r="A288" s="99" t="s">
        <v>514</v>
      </c>
      <c r="B288" s="33" t="s">
        <v>13</v>
      </c>
      <c r="C288" s="38" t="s">
        <v>527</v>
      </c>
      <c r="D288" s="34" t="s">
        <v>30</v>
      </c>
      <c r="E288" s="35" t="s">
        <v>22</v>
      </c>
      <c r="F288" s="32">
        <v>0</v>
      </c>
      <c r="G288" s="32">
        <v>0</v>
      </c>
      <c r="H288" s="37"/>
    </row>
    <row r="289" spans="1:8" s="16" customFormat="1" x14ac:dyDescent="0.25">
      <c r="A289" s="23" t="s">
        <v>515</v>
      </c>
      <c r="B289" s="23" t="s">
        <v>13</v>
      </c>
      <c r="C289" s="78" t="s">
        <v>528</v>
      </c>
      <c r="D289" s="39" t="s">
        <v>28</v>
      </c>
      <c r="E289" s="26" t="s">
        <v>4</v>
      </c>
      <c r="F289" s="75">
        <v>1000</v>
      </c>
      <c r="G289" s="75">
        <v>0</v>
      </c>
      <c r="H289" s="28"/>
    </row>
    <row r="290" spans="1:8" s="16" customFormat="1" x14ac:dyDescent="0.25">
      <c r="A290" s="23" t="s">
        <v>516</v>
      </c>
      <c r="B290" s="23" t="s">
        <v>13</v>
      </c>
      <c r="C290" s="78" t="s">
        <v>529</v>
      </c>
      <c r="D290" s="39" t="s">
        <v>21</v>
      </c>
      <c r="E290" s="26" t="s">
        <v>4</v>
      </c>
      <c r="F290" s="75">
        <v>1600</v>
      </c>
      <c r="G290" s="75">
        <v>0</v>
      </c>
      <c r="H290" s="28"/>
    </row>
    <row r="291" spans="1:8" s="16" customFormat="1" ht="30" x14ac:dyDescent="0.25">
      <c r="A291" s="23" t="s">
        <v>517</v>
      </c>
      <c r="B291" s="23" t="s">
        <v>13</v>
      </c>
      <c r="C291" s="78" t="s">
        <v>530</v>
      </c>
      <c r="D291" s="39" t="s">
        <v>21</v>
      </c>
      <c r="E291" s="26" t="s">
        <v>22</v>
      </c>
      <c r="F291" s="75">
        <v>23244.16</v>
      </c>
      <c r="G291" s="75">
        <v>0</v>
      </c>
      <c r="H291" s="28"/>
    </row>
    <row r="292" spans="1:8" s="16" customFormat="1" x14ac:dyDescent="0.25">
      <c r="A292" s="66" t="s">
        <v>518</v>
      </c>
      <c r="B292" s="66" t="s">
        <v>13</v>
      </c>
      <c r="C292" s="73" t="s">
        <v>531</v>
      </c>
      <c r="D292" s="70" t="s">
        <v>30</v>
      </c>
      <c r="E292" s="67" t="s">
        <v>22</v>
      </c>
      <c r="F292" s="96">
        <v>0</v>
      </c>
      <c r="G292" s="96">
        <v>0</v>
      </c>
      <c r="H292" s="69" t="s">
        <v>897</v>
      </c>
    </row>
    <row r="293" spans="1:8" s="16" customFormat="1" x14ac:dyDescent="0.25">
      <c r="A293" s="66" t="s">
        <v>519</v>
      </c>
      <c r="B293" s="66" t="s">
        <v>13</v>
      </c>
      <c r="C293" s="73" t="s">
        <v>532</v>
      </c>
      <c r="D293" s="70" t="s">
        <v>30</v>
      </c>
      <c r="E293" s="67" t="s">
        <v>22</v>
      </c>
      <c r="F293" s="96">
        <v>0</v>
      </c>
      <c r="G293" s="96">
        <v>0</v>
      </c>
      <c r="H293" s="69" t="s">
        <v>897</v>
      </c>
    </row>
    <row r="294" spans="1:8" s="16" customFormat="1" x14ac:dyDescent="0.25">
      <c r="A294" s="66" t="s">
        <v>599</v>
      </c>
      <c r="B294" s="66" t="s">
        <v>13</v>
      </c>
      <c r="C294" s="73" t="s">
        <v>612</v>
      </c>
      <c r="D294" s="70" t="s">
        <v>30</v>
      </c>
      <c r="E294" s="67" t="s">
        <v>22</v>
      </c>
      <c r="F294" s="96">
        <v>0</v>
      </c>
      <c r="G294" s="96">
        <v>0</v>
      </c>
      <c r="H294" s="69" t="s">
        <v>897</v>
      </c>
    </row>
    <row r="295" spans="1:8" s="16" customFormat="1" x14ac:dyDescent="0.25">
      <c r="A295" s="66" t="s">
        <v>600</v>
      </c>
      <c r="B295" s="66" t="s">
        <v>13</v>
      </c>
      <c r="C295" s="73" t="s">
        <v>613</v>
      </c>
      <c r="D295" s="70" t="s">
        <v>30</v>
      </c>
      <c r="E295" s="67" t="s">
        <v>22</v>
      </c>
      <c r="F295" s="96">
        <v>0</v>
      </c>
      <c r="G295" s="96">
        <v>0</v>
      </c>
      <c r="H295" s="69" t="s">
        <v>897</v>
      </c>
    </row>
    <row r="296" spans="1:8" s="16" customFormat="1" x14ac:dyDescent="0.25">
      <c r="A296" s="17" t="s">
        <v>601</v>
      </c>
      <c r="B296" s="17" t="s">
        <v>13</v>
      </c>
      <c r="C296" s="90" t="s">
        <v>614</v>
      </c>
      <c r="D296" s="49" t="s">
        <v>20</v>
      </c>
      <c r="E296" s="18" t="s">
        <v>4</v>
      </c>
      <c r="F296" s="91">
        <v>25000</v>
      </c>
      <c r="G296" s="91">
        <v>25000</v>
      </c>
      <c r="H296" s="20"/>
    </row>
    <row r="297" spans="1:8" s="16" customFormat="1" ht="30" x14ac:dyDescent="0.25">
      <c r="A297" s="66" t="s">
        <v>602</v>
      </c>
      <c r="B297" s="66" t="s">
        <v>13</v>
      </c>
      <c r="C297" s="73" t="s">
        <v>615</v>
      </c>
      <c r="D297" s="70" t="s">
        <v>30</v>
      </c>
      <c r="E297" s="67" t="s">
        <v>22</v>
      </c>
      <c r="F297" s="96">
        <v>0</v>
      </c>
      <c r="G297" s="96">
        <v>0</v>
      </c>
      <c r="H297" s="69" t="s">
        <v>897</v>
      </c>
    </row>
    <row r="298" spans="1:8" s="16" customFormat="1" x14ac:dyDescent="0.25">
      <c r="A298" s="66" t="s">
        <v>603</v>
      </c>
      <c r="B298" s="66" t="s">
        <v>13</v>
      </c>
      <c r="C298" s="73" t="s">
        <v>620</v>
      </c>
      <c r="D298" s="70" t="s">
        <v>30</v>
      </c>
      <c r="E298" s="67" t="s">
        <v>22</v>
      </c>
      <c r="F298" s="96">
        <v>0</v>
      </c>
      <c r="G298" s="96">
        <v>0</v>
      </c>
      <c r="H298" s="69" t="s">
        <v>897</v>
      </c>
    </row>
    <row r="299" spans="1:8" s="16" customFormat="1" x14ac:dyDescent="0.25">
      <c r="A299" s="66" t="s">
        <v>604</v>
      </c>
      <c r="B299" s="66" t="s">
        <v>13</v>
      </c>
      <c r="C299" s="73" t="s">
        <v>621</v>
      </c>
      <c r="D299" s="70" t="s">
        <v>30</v>
      </c>
      <c r="E299" s="67" t="s">
        <v>22</v>
      </c>
      <c r="F299" s="96">
        <v>0</v>
      </c>
      <c r="G299" s="96">
        <v>0</v>
      </c>
      <c r="H299" s="69" t="s">
        <v>897</v>
      </c>
    </row>
    <row r="300" spans="1:8" s="16" customFormat="1" x14ac:dyDescent="0.25">
      <c r="A300" s="66" t="s">
        <v>605</v>
      </c>
      <c r="B300" s="66" t="s">
        <v>13</v>
      </c>
      <c r="C300" s="73" t="s">
        <v>616</v>
      </c>
      <c r="D300" s="70" t="s">
        <v>30</v>
      </c>
      <c r="E300" s="67" t="s">
        <v>22</v>
      </c>
      <c r="F300" s="96">
        <v>0</v>
      </c>
      <c r="G300" s="96">
        <v>0</v>
      </c>
      <c r="H300" s="69" t="s">
        <v>897</v>
      </c>
    </row>
    <row r="301" spans="1:8" s="16" customFormat="1" x14ac:dyDescent="0.25">
      <c r="A301" s="33" t="s">
        <v>606</v>
      </c>
      <c r="B301" s="33" t="s">
        <v>13</v>
      </c>
      <c r="C301" s="38" t="s">
        <v>617</v>
      </c>
      <c r="D301" s="34" t="s">
        <v>26</v>
      </c>
      <c r="E301" s="35" t="s">
        <v>4</v>
      </c>
      <c r="F301" s="32">
        <v>0</v>
      </c>
      <c r="G301" s="32">
        <v>0</v>
      </c>
      <c r="H301" s="37"/>
    </row>
    <row r="302" spans="1:8" s="16" customFormat="1" x14ac:dyDescent="0.25">
      <c r="A302" s="23" t="s">
        <v>607</v>
      </c>
      <c r="B302" s="23" t="s">
        <v>13</v>
      </c>
      <c r="C302" s="78" t="s">
        <v>622</v>
      </c>
      <c r="D302" s="39" t="s">
        <v>20</v>
      </c>
      <c r="E302" s="26" t="s">
        <v>4</v>
      </c>
      <c r="F302" s="75">
        <v>22965.040000000001</v>
      </c>
      <c r="G302" s="75">
        <v>22396.649999999998</v>
      </c>
      <c r="H302" s="28"/>
    </row>
    <row r="303" spans="1:8" s="16" customFormat="1" x14ac:dyDescent="0.25">
      <c r="A303" s="66" t="s">
        <v>608</v>
      </c>
      <c r="B303" s="66" t="s">
        <v>13</v>
      </c>
      <c r="C303" s="73" t="s">
        <v>618</v>
      </c>
      <c r="D303" s="70" t="s">
        <v>30</v>
      </c>
      <c r="E303" s="67" t="s">
        <v>22</v>
      </c>
      <c r="F303" s="96">
        <v>0</v>
      </c>
      <c r="G303" s="96">
        <v>0</v>
      </c>
      <c r="H303" s="69" t="s">
        <v>897</v>
      </c>
    </row>
    <row r="304" spans="1:8" s="16" customFormat="1" x14ac:dyDescent="0.25">
      <c r="A304" s="33" t="s">
        <v>609</v>
      </c>
      <c r="B304" s="33" t="s">
        <v>13</v>
      </c>
      <c r="C304" s="38" t="s">
        <v>623</v>
      </c>
      <c r="D304" s="34" t="s">
        <v>37</v>
      </c>
      <c r="E304" s="35" t="s">
        <v>4</v>
      </c>
      <c r="F304" s="106">
        <v>0</v>
      </c>
      <c r="G304" s="106">
        <v>0</v>
      </c>
      <c r="H304" s="37"/>
    </row>
    <row r="305" spans="1:8" s="16" customFormat="1" x14ac:dyDescent="0.25">
      <c r="A305" s="23" t="s">
        <v>610</v>
      </c>
      <c r="B305" s="23" t="s">
        <v>13</v>
      </c>
      <c r="C305" s="78" t="s">
        <v>624</v>
      </c>
      <c r="D305" s="39" t="s">
        <v>20</v>
      </c>
      <c r="E305" s="26" t="s">
        <v>4</v>
      </c>
      <c r="F305" s="75">
        <v>7782.98</v>
      </c>
      <c r="G305" s="75">
        <v>6965.12</v>
      </c>
      <c r="H305" s="28"/>
    </row>
    <row r="306" spans="1:8" s="16" customFormat="1" x14ac:dyDescent="0.25">
      <c r="A306" s="17" t="s">
        <v>611</v>
      </c>
      <c r="B306" s="17" t="s">
        <v>13</v>
      </c>
      <c r="C306" s="31" t="s">
        <v>619</v>
      </c>
      <c r="D306" s="49" t="s">
        <v>20</v>
      </c>
      <c r="E306" s="18" t="s">
        <v>4</v>
      </c>
      <c r="F306" s="91">
        <v>32217.02</v>
      </c>
      <c r="G306" s="91">
        <v>32217.02</v>
      </c>
      <c r="H306" s="20"/>
    </row>
    <row r="307" spans="1:8" s="16" customFormat="1" x14ac:dyDescent="0.25">
      <c r="A307" s="33" t="s">
        <v>701</v>
      </c>
      <c r="B307" s="33" t="s">
        <v>13</v>
      </c>
      <c r="C307" s="38" t="s">
        <v>385</v>
      </c>
      <c r="D307" s="34" t="s">
        <v>37</v>
      </c>
      <c r="E307" s="35"/>
      <c r="F307" s="32">
        <v>0</v>
      </c>
      <c r="G307" s="32">
        <v>0</v>
      </c>
      <c r="H307" s="37"/>
    </row>
    <row r="308" spans="1:8" s="16" customFormat="1" x14ac:dyDescent="0.25">
      <c r="A308" s="23" t="s">
        <v>702</v>
      </c>
      <c r="B308" s="23" t="s">
        <v>13</v>
      </c>
      <c r="C308" s="57" t="s">
        <v>798</v>
      </c>
      <c r="D308" s="39" t="s">
        <v>21</v>
      </c>
      <c r="E308" s="26" t="s">
        <v>4</v>
      </c>
      <c r="F308" s="75">
        <v>10000</v>
      </c>
      <c r="G308" s="75">
        <v>0</v>
      </c>
      <c r="H308" s="28"/>
    </row>
    <row r="309" spans="1:8" s="16" customFormat="1" x14ac:dyDescent="0.25">
      <c r="A309" s="66" t="s">
        <v>703</v>
      </c>
      <c r="B309" s="66" t="s">
        <v>13</v>
      </c>
      <c r="C309" s="97" t="s">
        <v>861</v>
      </c>
      <c r="D309" s="70" t="s">
        <v>30</v>
      </c>
      <c r="E309" s="67" t="s">
        <v>22</v>
      </c>
      <c r="F309" s="96">
        <v>0</v>
      </c>
      <c r="G309" s="96">
        <v>0</v>
      </c>
      <c r="H309" s="69" t="s">
        <v>897</v>
      </c>
    </row>
    <row r="310" spans="1:8" s="16" customFormat="1" ht="15" customHeight="1" x14ac:dyDescent="0.25">
      <c r="A310" s="66" t="s">
        <v>704</v>
      </c>
      <c r="B310" s="66" t="s">
        <v>13</v>
      </c>
      <c r="C310" s="118" t="s">
        <v>862</v>
      </c>
      <c r="D310" s="70" t="s">
        <v>30</v>
      </c>
      <c r="E310" s="67" t="s">
        <v>22</v>
      </c>
      <c r="F310" s="96">
        <v>0</v>
      </c>
      <c r="G310" s="96">
        <v>0</v>
      </c>
      <c r="H310" s="69" t="s">
        <v>897</v>
      </c>
    </row>
    <row r="311" spans="1:8" s="16" customFormat="1" x14ac:dyDescent="0.25">
      <c r="A311" s="66" t="s">
        <v>705</v>
      </c>
      <c r="B311" s="66" t="s">
        <v>13</v>
      </c>
      <c r="C311" s="97" t="s">
        <v>863</v>
      </c>
      <c r="D311" s="70" t="s">
        <v>30</v>
      </c>
      <c r="E311" s="67" t="s">
        <v>22</v>
      </c>
      <c r="F311" s="96">
        <v>0</v>
      </c>
      <c r="G311" s="96">
        <v>0</v>
      </c>
      <c r="H311" s="69" t="s">
        <v>897</v>
      </c>
    </row>
    <row r="312" spans="1:8" s="16" customFormat="1" x14ac:dyDescent="0.25">
      <c r="A312" s="66" t="s">
        <v>706</v>
      </c>
      <c r="B312" s="66" t="s">
        <v>13</v>
      </c>
      <c r="C312" s="97" t="s">
        <v>864</v>
      </c>
      <c r="D312" s="70" t="s">
        <v>30</v>
      </c>
      <c r="E312" s="67" t="s">
        <v>22</v>
      </c>
      <c r="F312" s="96">
        <v>0</v>
      </c>
      <c r="G312" s="96">
        <v>0</v>
      </c>
      <c r="H312" s="69" t="s">
        <v>897</v>
      </c>
    </row>
    <row r="313" spans="1:8" s="16" customFormat="1" x14ac:dyDescent="0.25">
      <c r="A313" s="66" t="s">
        <v>707</v>
      </c>
      <c r="B313" s="66" t="s">
        <v>13</v>
      </c>
      <c r="C313" s="97" t="s">
        <v>865</v>
      </c>
      <c r="D313" s="70" t="s">
        <v>30</v>
      </c>
      <c r="E313" s="67" t="s">
        <v>22</v>
      </c>
      <c r="F313" s="96">
        <v>0</v>
      </c>
      <c r="G313" s="96">
        <v>0</v>
      </c>
      <c r="H313" s="69" t="s">
        <v>897</v>
      </c>
    </row>
    <row r="314" spans="1:8" s="16" customFormat="1" ht="30" x14ac:dyDescent="0.25">
      <c r="A314" s="66" t="s">
        <v>708</v>
      </c>
      <c r="B314" s="66" t="s">
        <v>13</v>
      </c>
      <c r="C314" s="97" t="s">
        <v>866</v>
      </c>
      <c r="D314" s="70" t="s">
        <v>30</v>
      </c>
      <c r="E314" s="67" t="s">
        <v>22</v>
      </c>
      <c r="F314" s="96">
        <v>0</v>
      </c>
      <c r="G314" s="96">
        <v>0</v>
      </c>
      <c r="H314" s="69" t="s">
        <v>897</v>
      </c>
    </row>
    <row r="315" spans="1:8" s="16" customFormat="1" x14ac:dyDescent="0.25">
      <c r="A315" s="66" t="s">
        <v>709</v>
      </c>
      <c r="B315" s="66" t="s">
        <v>13</v>
      </c>
      <c r="C315" s="97" t="s">
        <v>867</v>
      </c>
      <c r="D315" s="70" t="s">
        <v>30</v>
      </c>
      <c r="E315" s="67" t="s">
        <v>22</v>
      </c>
      <c r="F315" s="96">
        <v>0</v>
      </c>
      <c r="G315" s="96">
        <v>0</v>
      </c>
      <c r="H315" s="69" t="s">
        <v>897</v>
      </c>
    </row>
    <row r="316" spans="1:8" s="16" customFormat="1" x14ac:dyDescent="0.25">
      <c r="A316" s="111" t="s">
        <v>710</v>
      </c>
      <c r="B316" s="111" t="s">
        <v>13</v>
      </c>
      <c r="C316" s="119" t="s">
        <v>868</v>
      </c>
      <c r="D316" s="112" t="s">
        <v>30</v>
      </c>
      <c r="E316" s="113" t="s">
        <v>22</v>
      </c>
      <c r="F316" s="107">
        <v>0</v>
      </c>
      <c r="G316" s="107">
        <v>0</v>
      </c>
      <c r="H316" s="69" t="s">
        <v>897</v>
      </c>
    </row>
    <row r="317" spans="1:8" s="16" customFormat="1" ht="30" x14ac:dyDescent="0.25">
      <c r="A317" s="17" t="s">
        <v>711</v>
      </c>
      <c r="B317" s="17" t="s">
        <v>13</v>
      </c>
      <c r="C317" s="163" t="s">
        <v>799</v>
      </c>
      <c r="D317" s="49" t="s">
        <v>40</v>
      </c>
      <c r="E317" s="18" t="s">
        <v>4</v>
      </c>
      <c r="F317" s="91">
        <v>22170</v>
      </c>
      <c r="G317" s="91">
        <v>22170</v>
      </c>
      <c r="H317" s="20"/>
    </row>
    <row r="318" spans="1:8" s="16" customFormat="1" ht="30" x14ac:dyDescent="0.25">
      <c r="A318" s="23" t="s">
        <v>712</v>
      </c>
      <c r="B318" s="23" t="s">
        <v>13</v>
      </c>
      <c r="C318" s="117" t="s">
        <v>800</v>
      </c>
      <c r="D318" s="39" t="s">
        <v>21</v>
      </c>
      <c r="E318" s="26" t="s">
        <v>22</v>
      </c>
      <c r="F318" s="75">
        <v>10000</v>
      </c>
      <c r="G318" s="75">
        <v>0</v>
      </c>
      <c r="H318" s="28"/>
    </row>
    <row r="319" spans="1:8" s="16" customFormat="1" x14ac:dyDescent="0.25">
      <c r="A319" s="131" t="s">
        <v>713</v>
      </c>
      <c r="B319" s="131" t="s">
        <v>13</v>
      </c>
      <c r="C319" s="164" t="s">
        <v>801</v>
      </c>
      <c r="D319" s="133" t="s">
        <v>21</v>
      </c>
      <c r="E319" s="134" t="s">
        <v>22</v>
      </c>
      <c r="F319" s="137">
        <v>150000</v>
      </c>
      <c r="G319" s="137">
        <v>150000</v>
      </c>
      <c r="H319" s="135"/>
    </row>
    <row r="320" spans="1:8" s="16" customFormat="1" x14ac:dyDescent="0.25">
      <c r="A320" s="126" t="s">
        <v>714</v>
      </c>
      <c r="B320" s="126" t="s">
        <v>13</v>
      </c>
      <c r="C320" s="165" t="s">
        <v>860</v>
      </c>
      <c r="D320" s="128" t="s">
        <v>30</v>
      </c>
      <c r="E320" s="129" t="s">
        <v>22</v>
      </c>
      <c r="F320" s="161">
        <v>19561</v>
      </c>
      <c r="G320" s="161">
        <v>19561</v>
      </c>
      <c r="H320" s="130"/>
    </row>
    <row r="321" spans="1:8" s="16" customFormat="1" x14ac:dyDescent="0.25">
      <c r="A321" s="23" t="s">
        <v>715</v>
      </c>
      <c r="B321" s="23" t="s">
        <v>13</v>
      </c>
      <c r="C321" s="57" t="s">
        <v>802</v>
      </c>
      <c r="D321" s="39" t="s">
        <v>30</v>
      </c>
      <c r="E321" s="26" t="s">
        <v>4</v>
      </c>
      <c r="F321" s="75">
        <v>10000</v>
      </c>
      <c r="G321" s="75">
        <v>0</v>
      </c>
      <c r="H321" s="28"/>
    </row>
    <row r="322" spans="1:8" s="16" customFormat="1" x14ac:dyDescent="0.25">
      <c r="A322" s="23" t="s">
        <v>716</v>
      </c>
      <c r="B322" s="23" t="s">
        <v>13</v>
      </c>
      <c r="C322" s="78" t="s">
        <v>803</v>
      </c>
      <c r="D322" s="39" t="s">
        <v>20</v>
      </c>
      <c r="E322" s="26" t="s">
        <v>4</v>
      </c>
      <c r="F322" s="75">
        <v>1600</v>
      </c>
      <c r="G322" s="75">
        <v>0</v>
      </c>
      <c r="H322" s="28"/>
    </row>
    <row r="323" spans="1:8" s="16" customFormat="1" x14ac:dyDescent="0.25">
      <c r="A323" s="23" t="s">
        <v>734</v>
      </c>
      <c r="B323" s="23" t="s">
        <v>13</v>
      </c>
      <c r="C323" s="78" t="s">
        <v>804</v>
      </c>
      <c r="D323" s="39" t="s">
        <v>77</v>
      </c>
      <c r="E323" s="26" t="s">
        <v>4</v>
      </c>
      <c r="F323" s="75">
        <v>5000</v>
      </c>
      <c r="G323" s="75">
        <v>0</v>
      </c>
      <c r="H323" s="28"/>
    </row>
    <row r="324" spans="1:8" s="16" customFormat="1" x14ac:dyDescent="0.25">
      <c r="A324" s="17" t="s">
        <v>859</v>
      </c>
      <c r="B324" s="17" t="s">
        <v>13</v>
      </c>
      <c r="C324" s="31" t="s">
        <v>86</v>
      </c>
      <c r="D324" s="49" t="s">
        <v>21</v>
      </c>
      <c r="E324" s="18" t="s">
        <v>4</v>
      </c>
      <c r="F324" s="91">
        <v>20000</v>
      </c>
      <c r="G324" s="91">
        <v>22500</v>
      </c>
      <c r="H324" s="20"/>
    </row>
    <row r="325" spans="1:8" s="12" customFormat="1" x14ac:dyDescent="0.25">
      <c r="A325" s="17" t="s">
        <v>376</v>
      </c>
      <c r="B325" s="17" t="s">
        <v>11</v>
      </c>
      <c r="C325" s="31" t="s">
        <v>132</v>
      </c>
      <c r="D325" s="49" t="s">
        <v>20</v>
      </c>
      <c r="E325" s="18" t="s">
        <v>22</v>
      </c>
      <c r="F325" s="19">
        <v>50206.93</v>
      </c>
      <c r="G325" s="19">
        <v>50206.93</v>
      </c>
      <c r="H325" s="20"/>
    </row>
    <row r="326" spans="1:8" s="12" customFormat="1" x14ac:dyDescent="0.25">
      <c r="A326" s="23" t="s">
        <v>375</v>
      </c>
      <c r="B326" s="23" t="s">
        <v>11</v>
      </c>
      <c r="C326" s="78" t="s">
        <v>133</v>
      </c>
      <c r="D326" s="39" t="s">
        <v>21</v>
      </c>
      <c r="E326" s="26" t="s">
        <v>4</v>
      </c>
      <c r="F326" s="27">
        <v>26429.43</v>
      </c>
      <c r="G326" s="27">
        <v>0</v>
      </c>
      <c r="H326" s="28"/>
    </row>
    <row r="327" spans="1:8" s="12" customFormat="1" x14ac:dyDescent="0.25">
      <c r="A327" s="77" t="s">
        <v>374</v>
      </c>
      <c r="B327" s="23" t="s">
        <v>11</v>
      </c>
      <c r="C327" s="78" t="s">
        <v>131</v>
      </c>
      <c r="D327" s="39" t="s">
        <v>41</v>
      </c>
      <c r="E327" s="26" t="s">
        <v>4</v>
      </c>
      <c r="F327" s="27">
        <v>75000</v>
      </c>
      <c r="G327" s="27">
        <v>32500</v>
      </c>
      <c r="H327" s="77"/>
    </row>
    <row r="328" spans="1:8" s="12" customFormat="1" x14ac:dyDescent="0.25">
      <c r="A328" s="30" t="s">
        <v>373</v>
      </c>
      <c r="B328" s="17" t="s">
        <v>11</v>
      </c>
      <c r="C328" s="31" t="s">
        <v>113</v>
      </c>
      <c r="D328" s="49" t="s">
        <v>27</v>
      </c>
      <c r="E328" s="18" t="s">
        <v>4</v>
      </c>
      <c r="F328" s="19">
        <v>50000</v>
      </c>
      <c r="G328" s="19">
        <v>50000</v>
      </c>
      <c r="H328" s="77"/>
    </row>
    <row r="329" spans="1:8" s="12" customFormat="1" x14ac:dyDescent="0.25">
      <c r="A329" s="30" t="s">
        <v>372</v>
      </c>
      <c r="B329" s="17" t="s">
        <v>11</v>
      </c>
      <c r="C329" s="21" t="s">
        <v>377</v>
      </c>
      <c r="D329" s="49" t="s">
        <v>40</v>
      </c>
      <c r="E329" s="18" t="s">
        <v>4</v>
      </c>
      <c r="F329" s="19">
        <v>10000</v>
      </c>
      <c r="G329" s="19">
        <v>10000</v>
      </c>
      <c r="H329" s="30"/>
    </row>
    <row r="330" spans="1:8" s="12" customFormat="1" x14ac:dyDescent="0.25">
      <c r="A330" s="30" t="s">
        <v>433</v>
      </c>
      <c r="B330" s="17" t="s">
        <v>11</v>
      </c>
      <c r="C330" s="31" t="s">
        <v>464</v>
      </c>
      <c r="D330" s="49" t="s">
        <v>21</v>
      </c>
      <c r="E330" s="18" t="s">
        <v>22</v>
      </c>
      <c r="F330" s="19">
        <v>4634.18</v>
      </c>
      <c r="G330" s="19">
        <v>4634.18</v>
      </c>
      <c r="H330" s="30"/>
    </row>
    <row r="331" spans="1:8" s="16" customFormat="1" x14ac:dyDescent="0.25">
      <c r="A331" s="30" t="s">
        <v>533</v>
      </c>
      <c r="B331" s="17" t="s">
        <v>11</v>
      </c>
      <c r="C331" s="31" t="s">
        <v>536</v>
      </c>
      <c r="D331" s="49" t="s">
        <v>20</v>
      </c>
      <c r="E331" s="18" t="s">
        <v>22</v>
      </c>
      <c r="F331" s="19">
        <v>82500</v>
      </c>
      <c r="G331" s="19">
        <v>82500</v>
      </c>
      <c r="H331" s="30"/>
    </row>
    <row r="332" spans="1:8" s="12" customFormat="1" x14ac:dyDescent="0.25">
      <c r="A332" s="77" t="s">
        <v>534</v>
      </c>
      <c r="B332" s="23" t="s">
        <v>11</v>
      </c>
      <c r="C332" s="78" t="s">
        <v>537</v>
      </c>
      <c r="D332" s="39" t="s">
        <v>26</v>
      </c>
      <c r="E332" s="26" t="s">
        <v>22</v>
      </c>
      <c r="F332" s="27">
        <v>29837.98</v>
      </c>
      <c r="G332" s="27">
        <v>5461.2800000000007</v>
      </c>
      <c r="H332" s="77"/>
    </row>
    <row r="333" spans="1:8" s="12" customFormat="1" x14ac:dyDescent="0.25">
      <c r="A333" s="30" t="s">
        <v>535</v>
      </c>
      <c r="B333" s="17" t="s">
        <v>11</v>
      </c>
      <c r="C333" s="31" t="s">
        <v>538</v>
      </c>
      <c r="D333" s="49" t="s">
        <v>20</v>
      </c>
      <c r="E333" s="18" t="s">
        <v>22</v>
      </c>
      <c r="F333" s="19">
        <v>49955.09</v>
      </c>
      <c r="G333" s="19">
        <v>49955.09</v>
      </c>
      <c r="H333" s="30"/>
    </row>
    <row r="334" spans="1:8" s="12" customFormat="1" x14ac:dyDescent="0.25">
      <c r="A334" s="76" t="s">
        <v>625</v>
      </c>
      <c r="B334" s="66" t="s">
        <v>11</v>
      </c>
      <c r="C334" s="73" t="s">
        <v>630</v>
      </c>
      <c r="D334" s="70" t="s">
        <v>30</v>
      </c>
      <c r="E334" s="67" t="s">
        <v>22</v>
      </c>
      <c r="F334" s="68">
        <v>0</v>
      </c>
      <c r="G334" s="68">
        <v>0</v>
      </c>
      <c r="H334" s="69" t="s">
        <v>897</v>
      </c>
    </row>
    <row r="335" spans="1:8" s="12" customFormat="1" x14ac:dyDescent="0.25">
      <c r="A335" s="30" t="s">
        <v>626</v>
      </c>
      <c r="B335" s="17" t="s">
        <v>11</v>
      </c>
      <c r="C335" s="31" t="s">
        <v>631</v>
      </c>
      <c r="D335" s="49" t="s">
        <v>20</v>
      </c>
      <c r="E335" s="18" t="s">
        <v>4</v>
      </c>
      <c r="F335" s="19">
        <v>30000</v>
      </c>
      <c r="G335" s="19">
        <v>30000</v>
      </c>
      <c r="H335" s="30"/>
    </row>
    <row r="336" spans="1:8" s="12" customFormat="1" x14ac:dyDescent="0.25">
      <c r="A336" s="76" t="s">
        <v>627</v>
      </c>
      <c r="B336" s="66" t="s">
        <v>11</v>
      </c>
      <c r="C336" s="73" t="s">
        <v>632</v>
      </c>
      <c r="D336" s="70" t="s">
        <v>30</v>
      </c>
      <c r="E336" s="67" t="s">
        <v>22</v>
      </c>
      <c r="F336" s="68">
        <v>0</v>
      </c>
      <c r="G336" s="68">
        <v>0</v>
      </c>
      <c r="H336" s="69" t="s">
        <v>897</v>
      </c>
    </row>
    <row r="337" spans="1:8" s="12" customFormat="1" x14ac:dyDescent="0.25">
      <c r="A337" s="76" t="s">
        <v>628</v>
      </c>
      <c r="B337" s="66" t="s">
        <v>11</v>
      </c>
      <c r="C337" s="73" t="s">
        <v>633</v>
      </c>
      <c r="D337" s="70" t="s">
        <v>30</v>
      </c>
      <c r="E337" s="67" t="s">
        <v>22</v>
      </c>
      <c r="F337" s="68">
        <v>0</v>
      </c>
      <c r="G337" s="68">
        <v>0</v>
      </c>
      <c r="H337" s="69" t="s">
        <v>897</v>
      </c>
    </row>
    <row r="338" spans="1:8" s="12" customFormat="1" x14ac:dyDescent="0.25">
      <c r="A338" s="30" t="s">
        <v>629</v>
      </c>
      <c r="B338" s="17" t="s">
        <v>11</v>
      </c>
      <c r="C338" s="31" t="s">
        <v>634</v>
      </c>
      <c r="D338" s="49" t="s">
        <v>21</v>
      </c>
      <c r="E338" s="18" t="s">
        <v>4</v>
      </c>
      <c r="F338" s="19">
        <v>41000</v>
      </c>
      <c r="G338" s="19">
        <v>41000</v>
      </c>
      <c r="H338" s="30"/>
    </row>
    <row r="339" spans="1:8" s="12" customFormat="1" x14ac:dyDescent="0.25">
      <c r="A339" s="76" t="s">
        <v>735</v>
      </c>
      <c r="B339" s="66" t="s">
        <v>11</v>
      </c>
      <c r="C339" s="166" t="s">
        <v>879</v>
      </c>
      <c r="D339" s="70" t="s">
        <v>30</v>
      </c>
      <c r="E339" s="67" t="s">
        <v>22</v>
      </c>
      <c r="F339" s="68">
        <v>0</v>
      </c>
      <c r="G339" s="68">
        <v>0</v>
      </c>
      <c r="H339" s="69" t="s">
        <v>897</v>
      </c>
    </row>
    <row r="340" spans="1:8" s="12" customFormat="1" x14ac:dyDescent="0.25">
      <c r="A340" s="76" t="s">
        <v>736</v>
      </c>
      <c r="B340" s="66" t="s">
        <v>11</v>
      </c>
      <c r="C340" s="97" t="s">
        <v>878</v>
      </c>
      <c r="D340" s="70" t="s">
        <v>30</v>
      </c>
      <c r="E340" s="67" t="s">
        <v>22</v>
      </c>
      <c r="F340" s="68">
        <v>0</v>
      </c>
      <c r="G340" s="68">
        <v>0</v>
      </c>
      <c r="H340" s="69" t="s">
        <v>897</v>
      </c>
    </row>
    <row r="341" spans="1:8" s="16" customFormat="1" x14ac:dyDescent="0.25">
      <c r="A341" s="167" t="s">
        <v>737</v>
      </c>
      <c r="B341" s="126" t="s">
        <v>11</v>
      </c>
      <c r="C341" s="165" t="s">
        <v>877</v>
      </c>
      <c r="D341" s="128" t="s">
        <v>30</v>
      </c>
      <c r="E341" s="129" t="s">
        <v>22</v>
      </c>
      <c r="F341" s="168">
        <v>53025</v>
      </c>
      <c r="G341" s="168">
        <v>53025</v>
      </c>
      <c r="H341" s="167"/>
    </row>
    <row r="342" spans="1:8" s="12" customFormat="1" x14ac:dyDescent="0.25">
      <c r="A342" s="76" t="s">
        <v>738</v>
      </c>
      <c r="B342" s="66" t="s">
        <v>11</v>
      </c>
      <c r="C342" s="120" t="s">
        <v>805</v>
      </c>
      <c r="D342" s="70" t="s">
        <v>30</v>
      </c>
      <c r="E342" s="67" t="s">
        <v>22</v>
      </c>
      <c r="F342" s="68">
        <v>0</v>
      </c>
      <c r="G342" s="68">
        <v>0</v>
      </c>
      <c r="H342" s="69" t="s">
        <v>897</v>
      </c>
    </row>
    <row r="343" spans="1:8" s="16" customFormat="1" x14ac:dyDescent="0.25">
      <c r="A343" s="30" t="s">
        <v>739</v>
      </c>
      <c r="B343" s="17" t="s">
        <v>11</v>
      </c>
      <c r="C343" s="21" t="s">
        <v>806</v>
      </c>
      <c r="D343" s="49" t="s">
        <v>40</v>
      </c>
      <c r="E343" s="18" t="s">
        <v>4</v>
      </c>
      <c r="F343" s="19">
        <v>20000</v>
      </c>
      <c r="G343" s="19">
        <v>20000</v>
      </c>
      <c r="H343" s="30"/>
    </row>
    <row r="344" spans="1:8" s="12" customFormat="1" x14ac:dyDescent="0.25">
      <c r="A344" s="77" t="s">
        <v>740</v>
      </c>
      <c r="B344" s="23" t="s">
        <v>11</v>
      </c>
      <c r="C344" s="57" t="s">
        <v>807</v>
      </c>
      <c r="D344" s="39" t="s">
        <v>21</v>
      </c>
      <c r="E344" s="26" t="s">
        <v>4</v>
      </c>
      <c r="F344" s="27">
        <v>68903.39</v>
      </c>
      <c r="G344" s="27">
        <v>0</v>
      </c>
      <c r="H344" s="77"/>
    </row>
    <row r="345" spans="1:8" s="12" customFormat="1" x14ac:dyDescent="0.25">
      <c r="A345" s="77" t="s">
        <v>741</v>
      </c>
      <c r="B345" s="23" t="s">
        <v>11</v>
      </c>
      <c r="C345" s="57" t="s">
        <v>808</v>
      </c>
      <c r="D345" s="39" t="s">
        <v>21</v>
      </c>
      <c r="E345" s="26" t="s">
        <v>4</v>
      </c>
      <c r="F345" s="27">
        <v>143743</v>
      </c>
      <c r="G345" s="27">
        <v>0</v>
      </c>
      <c r="H345" s="77"/>
    </row>
    <row r="346" spans="1:8" s="12" customFormat="1" x14ac:dyDescent="0.25">
      <c r="A346" s="77" t="s">
        <v>742</v>
      </c>
      <c r="B346" s="23" t="s">
        <v>11</v>
      </c>
      <c r="C346" s="57" t="s">
        <v>809</v>
      </c>
      <c r="D346" s="39" t="s">
        <v>21</v>
      </c>
      <c r="E346" s="26" t="s">
        <v>4</v>
      </c>
      <c r="F346" s="27">
        <v>58268</v>
      </c>
      <c r="G346" s="27">
        <v>0</v>
      </c>
      <c r="H346" s="77"/>
    </row>
    <row r="347" spans="1:8" s="12" customFormat="1" x14ac:dyDescent="0.25">
      <c r="A347" s="77" t="s">
        <v>743</v>
      </c>
      <c r="B347" s="23" t="s">
        <v>11</v>
      </c>
      <c r="C347" s="57" t="s">
        <v>810</v>
      </c>
      <c r="D347" s="39" t="s">
        <v>21</v>
      </c>
      <c r="E347" s="26" t="s">
        <v>4</v>
      </c>
      <c r="F347" s="27">
        <v>8657</v>
      </c>
      <c r="G347" s="27">
        <v>0</v>
      </c>
      <c r="H347" s="77"/>
    </row>
    <row r="348" spans="1:8" s="12" customFormat="1" x14ac:dyDescent="0.25">
      <c r="A348" s="138" t="s">
        <v>869</v>
      </c>
      <c r="B348" s="131" t="s">
        <v>11</v>
      </c>
      <c r="C348" s="132" t="s">
        <v>873</v>
      </c>
      <c r="D348" s="133" t="s">
        <v>30</v>
      </c>
      <c r="E348" s="134" t="s">
        <v>22</v>
      </c>
      <c r="F348" s="139">
        <v>8000</v>
      </c>
      <c r="G348" s="139">
        <v>8000</v>
      </c>
      <c r="H348" s="138"/>
    </row>
    <row r="349" spans="1:8" s="12" customFormat="1" x14ac:dyDescent="0.25">
      <c r="A349" s="138" t="s">
        <v>870</v>
      </c>
      <c r="B349" s="131" t="s">
        <v>11</v>
      </c>
      <c r="C349" s="132" t="s">
        <v>874</v>
      </c>
      <c r="D349" s="133" t="s">
        <v>30</v>
      </c>
      <c r="E349" s="134" t="s">
        <v>22</v>
      </c>
      <c r="F349" s="139">
        <v>20000</v>
      </c>
      <c r="G349" s="139">
        <v>20000</v>
      </c>
      <c r="H349" s="138"/>
    </row>
    <row r="350" spans="1:8" s="12" customFormat="1" x14ac:dyDescent="0.25">
      <c r="A350" s="138" t="s">
        <v>871</v>
      </c>
      <c r="B350" s="131" t="s">
        <v>11</v>
      </c>
      <c r="C350" s="132" t="s">
        <v>875</v>
      </c>
      <c r="D350" s="133" t="s">
        <v>30</v>
      </c>
      <c r="E350" s="134" t="s">
        <v>22</v>
      </c>
      <c r="F350" s="139">
        <v>15525</v>
      </c>
      <c r="G350" s="139">
        <v>15525</v>
      </c>
      <c r="H350" s="138"/>
    </row>
    <row r="351" spans="1:8" s="12" customFormat="1" x14ac:dyDescent="0.25">
      <c r="A351" s="138" t="s">
        <v>872</v>
      </c>
      <c r="B351" s="131" t="s">
        <v>11</v>
      </c>
      <c r="C351" s="132" t="s">
        <v>876</v>
      </c>
      <c r="D351" s="133" t="s">
        <v>30</v>
      </c>
      <c r="E351" s="134" t="s">
        <v>22</v>
      </c>
      <c r="F351" s="139">
        <v>12060</v>
      </c>
      <c r="G351" s="139">
        <v>12060</v>
      </c>
      <c r="H351" s="138"/>
    </row>
    <row r="352" spans="1:8" s="16" customFormat="1" x14ac:dyDescent="0.25">
      <c r="A352" s="23" t="s">
        <v>349</v>
      </c>
      <c r="B352" s="23" t="s">
        <v>16</v>
      </c>
      <c r="C352" s="78" t="s">
        <v>351</v>
      </c>
      <c r="D352" s="39" t="s">
        <v>20</v>
      </c>
      <c r="E352" s="26" t="s">
        <v>4</v>
      </c>
      <c r="F352" s="27">
        <v>28000</v>
      </c>
      <c r="G352" s="27">
        <v>27297.890000000003</v>
      </c>
      <c r="H352" s="28"/>
    </row>
    <row r="353" spans="1:8" s="16" customFormat="1" ht="45" x14ac:dyDescent="0.25">
      <c r="A353" s="23" t="s">
        <v>350</v>
      </c>
      <c r="B353" s="23" t="s">
        <v>16</v>
      </c>
      <c r="C353" s="57" t="s">
        <v>65</v>
      </c>
      <c r="D353" s="39" t="s">
        <v>20</v>
      </c>
      <c r="E353" s="26" t="s">
        <v>4</v>
      </c>
      <c r="F353" s="27">
        <v>14228.400000000001</v>
      </c>
      <c r="G353" s="27">
        <v>11228.4</v>
      </c>
      <c r="H353" s="28"/>
    </row>
    <row r="354" spans="1:8" s="12" customFormat="1" ht="45" x14ac:dyDescent="0.25">
      <c r="A354" s="23" t="s">
        <v>352</v>
      </c>
      <c r="B354" s="23" t="s">
        <v>16</v>
      </c>
      <c r="C354" s="78" t="s">
        <v>66</v>
      </c>
      <c r="D354" s="39" t="s">
        <v>20</v>
      </c>
      <c r="E354" s="26" t="s">
        <v>4</v>
      </c>
      <c r="F354" s="27">
        <v>8661.9</v>
      </c>
      <c r="G354" s="27">
        <v>3759.3</v>
      </c>
      <c r="H354" s="28"/>
    </row>
    <row r="355" spans="1:8" s="12" customFormat="1" x14ac:dyDescent="0.25">
      <c r="A355" s="23" t="s">
        <v>353</v>
      </c>
      <c r="B355" s="23" t="s">
        <v>16</v>
      </c>
      <c r="C355" s="24" t="s">
        <v>68</v>
      </c>
      <c r="D355" s="39" t="s">
        <v>20</v>
      </c>
      <c r="E355" s="26" t="s">
        <v>4</v>
      </c>
      <c r="F355" s="27">
        <v>17803.72</v>
      </c>
      <c r="G355" s="27">
        <v>15276.56</v>
      </c>
      <c r="H355" s="28"/>
    </row>
    <row r="356" spans="1:8" s="16" customFormat="1" x14ac:dyDescent="0.25">
      <c r="A356" s="17" t="s">
        <v>354</v>
      </c>
      <c r="B356" s="17" t="s">
        <v>16</v>
      </c>
      <c r="C356" s="65" t="s">
        <v>35</v>
      </c>
      <c r="D356" s="59" t="s">
        <v>53</v>
      </c>
      <c r="E356" s="18" t="s">
        <v>4</v>
      </c>
      <c r="F356" s="19">
        <v>2847.7299999999996</v>
      </c>
      <c r="G356" s="19">
        <v>2847.73</v>
      </c>
      <c r="H356" s="20"/>
    </row>
    <row r="357" spans="1:8" s="12" customFormat="1" x14ac:dyDescent="0.25">
      <c r="A357" s="23" t="s">
        <v>355</v>
      </c>
      <c r="B357" s="23" t="s">
        <v>16</v>
      </c>
      <c r="C357" s="85" t="s">
        <v>72</v>
      </c>
      <c r="D357" s="39" t="s">
        <v>21</v>
      </c>
      <c r="E357" s="26" t="s">
        <v>22</v>
      </c>
      <c r="F357" s="27">
        <v>24000</v>
      </c>
      <c r="G357" s="27">
        <v>0</v>
      </c>
      <c r="H357" s="28"/>
    </row>
    <row r="358" spans="1:8" s="12" customFormat="1" x14ac:dyDescent="0.25">
      <c r="A358" s="17" t="s">
        <v>356</v>
      </c>
      <c r="B358" s="17" t="s">
        <v>16</v>
      </c>
      <c r="C358" s="65" t="s">
        <v>67</v>
      </c>
      <c r="D358" s="49" t="s">
        <v>21</v>
      </c>
      <c r="E358" s="18" t="s">
        <v>22</v>
      </c>
      <c r="F358" s="19">
        <v>50000</v>
      </c>
      <c r="G358" s="19">
        <v>50000</v>
      </c>
      <c r="H358" s="20"/>
    </row>
    <row r="359" spans="1:8" s="12" customFormat="1" x14ac:dyDescent="0.25">
      <c r="A359" s="23" t="s">
        <v>357</v>
      </c>
      <c r="B359" s="23" t="s">
        <v>16</v>
      </c>
      <c r="C359" s="78" t="s">
        <v>134</v>
      </c>
      <c r="D359" s="39" t="s">
        <v>82</v>
      </c>
      <c r="E359" s="26" t="s">
        <v>22</v>
      </c>
      <c r="F359" s="27">
        <v>60000</v>
      </c>
      <c r="G359" s="27">
        <v>0</v>
      </c>
      <c r="H359" s="28"/>
    </row>
    <row r="360" spans="1:8" s="12" customFormat="1" x14ac:dyDescent="0.25">
      <c r="A360" s="17" t="s">
        <v>358</v>
      </c>
      <c r="B360" s="17" t="s">
        <v>16</v>
      </c>
      <c r="C360" s="21" t="s">
        <v>74</v>
      </c>
      <c r="D360" s="49" t="s">
        <v>20</v>
      </c>
      <c r="E360" s="18" t="s">
        <v>22</v>
      </c>
      <c r="F360" s="19">
        <v>100000</v>
      </c>
      <c r="G360" s="19">
        <v>100000</v>
      </c>
      <c r="H360" s="20"/>
    </row>
    <row r="361" spans="1:8" s="12" customFormat="1" x14ac:dyDescent="0.25">
      <c r="A361" s="17" t="s">
        <v>359</v>
      </c>
      <c r="B361" s="17" t="s">
        <v>16</v>
      </c>
      <c r="C361" s="31" t="s">
        <v>101</v>
      </c>
      <c r="D361" s="49" t="s">
        <v>20</v>
      </c>
      <c r="E361" s="18" t="s">
        <v>22</v>
      </c>
      <c r="F361" s="19">
        <v>5000</v>
      </c>
      <c r="G361" s="19">
        <v>5000</v>
      </c>
      <c r="H361" s="20"/>
    </row>
    <row r="362" spans="1:8" s="12" customFormat="1" x14ac:dyDescent="0.25">
      <c r="A362" s="33" t="s">
        <v>360</v>
      </c>
      <c r="B362" s="33" t="s">
        <v>16</v>
      </c>
      <c r="C362" s="34" t="s">
        <v>361</v>
      </c>
      <c r="D362" s="34" t="s">
        <v>42</v>
      </c>
      <c r="E362" s="35" t="s">
        <v>4</v>
      </c>
      <c r="F362" s="36">
        <v>0</v>
      </c>
      <c r="G362" s="36">
        <v>0</v>
      </c>
      <c r="H362" s="37"/>
    </row>
    <row r="363" spans="1:8" s="12" customFormat="1" x14ac:dyDescent="0.25">
      <c r="A363" s="23" t="s">
        <v>363</v>
      </c>
      <c r="B363" s="23" t="s">
        <v>16</v>
      </c>
      <c r="C363" s="24" t="s">
        <v>362</v>
      </c>
      <c r="D363" s="39" t="s">
        <v>20</v>
      </c>
      <c r="E363" s="26" t="s">
        <v>22</v>
      </c>
      <c r="F363" s="27">
        <v>11000</v>
      </c>
      <c r="G363" s="27">
        <v>0</v>
      </c>
      <c r="H363" s="28"/>
    </row>
    <row r="364" spans="1:8" s="12" customFormat="1" x14ac:dyDescent="0.25">
      <c r="A364" s="66" t="s">
        <v>364</v>
      </c>
      <c r="B364" s="66" t="s">
        <v>16</v>
      </c>
      <c r="C364" s="70" t="s">
        <v>365</v>
      </c>
      <c r="D364" s="70" t="s">
        <v>30</v>
      </c>
      <c r="E364" s="67" t="s">
        <v>22</v>
      </c>
      <c r="F364" s="68">
        <v>0</v>
      </c>
      <c r="G364" s="68">
        <v>0</v>
      </c>
      <c r="H364" s="69" t="s">
        <v>897</v>
      </c>
    </row>
    <row r="365" spans="1:8" s="12" customFormat="1" x14ac:dyDescent="0.25">
      <c r="A365" s="33" t="s">
        <v>366</v>
      </c>
      <c r="B365" s="33" t="s">
        <v>16</v>
      </c>
      <c r="C365" s="79" t="s">
        <v>69</v>
      </c>
      <c r="D365" s="34" t="s">
        <v>20</v>
      </c>
      <c r="E365" s="35" t="s">
        <v>22</v>
      </c>
      <c r="F365" s="36">
        <v>0</v>
      </c>
      <c r="G365" s="36">
        <v>0</v>
      </c>
      <c r="H365" s="37"/>
    </row>
    <row r="366" spans="1:8" s="16" customFormat="1" x14ac:dyDescent="0.25">
      <c r="A366" s="23" t="s">
        <v>367</v>
      </c>
      <c r="B366" s="23" t="s">
        <v>16</v>
      </c>
      <c r="C366" s="86" t="s">
        <v>70</v>
      </c>
      <c r="D366" s="39" t="s">
        <v>20</v>
      </c>
      <c r="E366" s="26" t="s">
        <v>22</v>
      </c>
      <c r="F366" s="27">
        <v>25000</v>
      </c>
      <c r="G366" s="27">
        <v>0</v>
      </c>
      <c r="H366" s="28"/>
    </row>
    <row r="367" spans="1:8" s="12" customFormat="1" x14ac:dyDescent="0.25">
      <c r="A367" s="33" t="s">
        <v>368</v>
      </c>
      <c r="B367" s="33" t="s">
        <v>16</v>
      </c>
      <c r="C367" s="38" t="s">
        <v>102</v>
      </c>
      <c r="D367" s="34" t="s">
        <v>20</v>
      </c>
      <c r="E367" s="35" t="s">
        <v>22</v>
      </c>
      <c r="F367" s="36">
        <v>0</v>
      </c>
      <c r="G367" s="36">
        <v>0</v>
      </c>
      <c r="H367" s="37"/>
    </row>
    <row r="368" spans="1:8" s="12" customFormat="1" x14ac:dyDescent="0.25">
      <c r="A368" s="33" t="s">
        <v>369</v>
      </c>
      <c r="B368" s="33" t="s">
        <v>16</v>
      </c>
      <c r="C368" s="100" t="s">
        <v>71</v>
      </c>
      <c r="D368" s="34" t="s">
        <v>20</v>
      </c>
      <c r="E368" s="35" t="s">
        <v>22</v>
      </c>
      <c r="F368" s="36">
        <v>0</v>
      </c>
      <c r="G368" s="36">
        <v>0</v>
      </c>
      <c r="H368" s="37"/>
    </row>
    <row r="369" spans="1:8" s="12" customFormat="1" x14ac:dyDescent="0.25">
      <c r="A369" s="33" t="s">
        <v>371</v>
      </c>
      <c r="B369" s="33" t="s">
        <v>16</v>
      </c>
      <c r="C369" s="58" t="s">
        <v>73</v>
      </c>
      <c r="D369" s="34" t="s">
        <v>26</v>
      </c>
      <c r="E369" s="35" t="s">
        <v>22</v>
      </c>
      <c r="F369" s="36">
        <v>0</v>
      </c>
      <c r="G369" s="36">
        <v>0</v>
      </c>
      <c r="H369" s="37"/>
    </row>
    <row r="370" spans="1:8" s="12" customFormat="1" x14ac:dyDescent="0.25">
      <c r="A370" s="66" t="s">
        <v>370</v>
      </c>
      <c r="B370" s="66" t="s">
        <v>16</v>
      </c>
      <c r="C370" s="97" t="s">
        <v>884</v>
      </c>
      <c r="D370" s="70" t="s">
        <v>30</v>
      </c>
      <c r="E370" s="67" t="s">
        <v>22</v>
      </c>
      <c r="F370" s="68">
        <v>0</v>
      </c>
      <c r="G370" s="68">
        <v>0</v>
      </c>
      <c r="H370" s="69" t="s">
        <v>897</v>
      </c>
    </row>
    <row r="371" spans="1:8" s="12" customFormat="1" x14ac:dyDescent="0.25">
      <c r="A371" s="23" t="s">
        <v>434</v>
      </c>
      <c r="B371" s="23" t="s">
        <v>16</v>
      </c>
      <c r="C371" s="78" t="s">
        <v>465</v>
      </c>
      <c r="D371" s="39" t="s">
        <v>20</v>
      </c>
      <c r="E371" s="26" t="s">
        <v>22</v>
      </c>
      <c r="F371" s="27">
        <v>28557</v>
      </c>
      <c r="G371" s="27">
        <v>0</v>
      </c>
      <c r="H371" s="28"/>
    </row>
    <row r="372" spans="1:8" s="16" customFormat="1" x14ac:dyDescent="0.25">
      <c r="A372" s="17" t="s">
        <v>435</v>
      </c>
      <c r="B372" s="17" t="s">
        <v>16</v>
      </c>
      <c r="C372" s="31" t="s">
        <v>86</v>
      </c>
      <c r="D372" s="49" t="s">
        <v>21</v>
      </c>
      <c r="E372" s="18" t="s">
        <v>4</v>
      </c>
      <c r="F372" s="19">
        <v>39750</v>
      </c>
      <c r="G372" s="19">
        <v>39750</v>
      </c>
      <c r="H372" s="20"/>
    </row>
    <row r="373" spans="1:8" s="16" customFormat="1" x14ac:dyDescent="0.25">
      <c r="A373" s="17" t="s">
        <v>436</v>
      </c>
      <c r="B373" s="17" t="s">
        <v>16</v>
      </c>
      <c r="C373" s="31" t="s">
        <v>466</v>
      </c>
      <c r="D373" s="49" t="s">
        <v>53</v>
      </c>
      <c r="E373" s="18" t="s">
        <v>4</v>
      </c>
      <c r="F373" s="19">
        <v>100000</v>
      </c>
      <c r="G373" s="19">
        <v>100000</v>
      </c>
      <c r="H373" s="20"/>
    </row>
    <row r="374" spans="1:8" s="12" customFormat="1" x14ac:dyDescent="0.25">
      <c r="A374" s="66" t="s">
        <v>437</v>
      </c>
      <c r="B374" s="66" t="s">
        <v>16</v>
      </c>
      <c r="C374" s="73" t="s">
        <v>467</v>
      </c>
      <c r="D374" s="70" t="s">
        <v>30</v>
      </c>
      <c r="E374" s="67" t="s">
        <v>22</v>
      </c>
      <c r="F374" s="68">
        <v>0</v>
      </c>
      <c r="G374" s="68">
        <v>0</v>
      </c>
      <c r="H374" s="69" t="s">
        <v>897</v>
      </c>
    </row>
    <row r="375" spans="1:8" s="12" customFormat="1" x14ac:dyDescent="0.25">
      <c r="A375" s="66" t="s">
        <v>438</v>
      </c>
      <c r="B375" s="66" t="s">
        <v>16</v>
      </c>
      <c r="C375" s="73" t="s">
        <v>468</v>
      </c>
      <c r="D375" s="70" t="s">
        <v>30</v>
      </c>
      <c r="E375" s="67" t="s">
        <v>22</v>
      </c>
      <c r="F375" s="68">
        <v>0</v>
      </c>
      <c r="G375" s="68">
        <v>0</v>
      </c>
      <c r="H375" s="69" t="s">
        <v>897</v>
      </c>
    </row>
    <row r="376" spans="1:8" s="12" customFormat="1" x14ac:dyDescent="0.25">
      <c r="A376" s="66" t="s">
        <v>439</v>
      </c>
      <c r="B376" s="66" t="s">
        <v>16</v>
      </c>
      <c r="C376" s="73" t="s">
        <v>469</v>
      </c>
      <c r="D376" s="70" t="s">
        <v>30</v>
      </c>
      <c r="E376" s="67" t="s">
        <v>22</v>
      </c>
      <c r="F376" s="68">
        <v>0</v>
      </c>
      <c r="G376" s="68">
        <v>0</v>
      </c>
      <c r="H376" s="69" t="s">
        <v>897</v>
      </c>
    </row>
    <row r="377" spans="1:8" s="12" customFormat="1" x14ac:dyDescent="0.25">
      <c r="A377" s="66" t="s">
        <v>440</v>
      </c>
      <c r="B377" s="66" t="s">
        <v>16</v>
      </c>
      <c r="C377" s="73" t="s">
        <v>470</v>
      </c>
      <c r="D377" s="70" t="s">
        <v>30</v>
      </c>
      <c r="E377" s="67" t="s">
        <v>22</v>
      </c>
      <c r="F377" s="68">
        <v>0</v>
      </c>
      <c r="G377" s="68">
        <v>0</v>
      </c>
      <c r="H377" s="69" t="s">
        <v>897</v>
      </c>
    </row>
    <row r="378" spans="1:8" s="12" customFormat="1" x14ac:dyDescent="0.25">
      <c r="A378" s="66" t="s">
        <v>441</v>
      </c>
      <c r="B378" s="66" t="s">
        <v>16</v>
      </c>
      <c r="C378" s="73" t="s">
        <v>471</v>
      </c>
      <c r="D378" s="70" t="s">
        <v>30</v>
      </c>
      <c r="E378" s="67" t="s">
        <v>22</v>
      </c>
      <c r="F378" s="68">
        <v>0</v>
      </c>
      <c r="G378" s="68">
        <v>0</v>
      </c>
      <c r="H378" s="69" t="s">
        <v>897</v>
      </c>
    </row>
    <row r="379" spans="1:8" s="12" customFormat="1" x14ac:dyDescent="0.25">
      <c r="A379" s="66" t="s">
        <v>442</v>
      </c>
      <c r="B379" s="66" t="s">
        <v>16</v>
      </c>
      <c r="C379" s="73" t="s">
        <v>472</v>
      </c>
      <c r="D379" s="70" t="s">
        <v>30</v>
      </c>
      <c r="E379" s="67" t="s">
        <v>22</v>
      </c>
      <c r="F379" s="68">
        <v>0</v>
      </c>
      <c r="G379" s="68">
        <v>0</v>
      </c>
      <c r="H379" s="69" t="s">
        <v>897</v>
      </c>
    </row>
    <row r="380" spans="1:8" s="12" customFormat="1" x14ac:dyDescent="0.25">
      <c r="A380" s="66" t="s">
        <v>539</v>
      </c>
      <c r="B380" s="66" t="s">
        <v>16</v>
      </c>
      <c r="C380" s="73" t="s">
        <v>541</v>
      </c>
      <c r="D380" s="70" t="s">
        <v>30</v>
      </c>
      <c r="E380" s="67" t="s">
        <v>22</v>
      </c>
      <c r="F380" s="68">
        <v>0</v>
      </c>
      <c r="G380" s="68">
        <v>0</v>
      </c>
      <c r="H380" s="69" t="s">
        <v>897</v>
      </c>
    </row>
    <row r="381" spans="1:8" s="12" customFormat="1" x14ac:dyDescent="0.25">
      <c r="A381" s="33" t="s">
        <v>540</v>
      </c>
      <c r="B381" s="33" t="s">
        <v>16</v>
      </c>
      <c r="C381" s="38" t="s">
        <v>542</v>
      </c>
      <c r="D381" s="34" t="s">
        <v>26</v>
      </c>
      <c r="E381" s="35" t="s">
        <v>4</v>
      </c>
      <c r="F381" s="36">
        <v>0</v>
      </c>
      <c r="G381" s="36">
        <v>0</v>
      </c>
      <c r="H381" s="37"/>
    </row>
    <row r="382" spans="1:8" s="12" customFormat="1" x14ac:dyDescent="0.25">
      <c r="A382" s="23" t="s">
        <v>635</v>
      </c>
      <c r="B382" s="23" t="s">
        <v>16</v>
      </c>
      <c r="C382" s="78" t="s">
        <v>643</v>
      </c>
      <c r="D382" s="39" t="s">
        <v>53</v>
      </c>
      <c r="E382" s="26" t="s">
        <v>4</v>
      </c>
      <c r="F382" s="27">
        <v>30000</v>
      </c>
      <c r="G382" s="27">
        <v>0</v>
      </c>
      <c r="H382" s="28"/>
    </row>
    <row r="383" spans="1:8" s="12" customFormat="1" x14ac:dyDescent="0.25">
      <c r="A383" s="23" t="s">
        <v>636</v>
      </c>
      <c r="B383" s="23" t="s">
        <v>16</v>
      </c>
      <c r="C383" s="78" t="s">
        <v>644</v>
      </c>
      <c r="D383" s="39" t="s">
        <v>26</v>
      </c>
      <c r="E383" s="26" t="s">
        <v>4</v>
      </c>
      <c r="F383" s="27">
        <v>100000</v>
      </c>
      <c r="G383" s="27">
        <v>50000</v>
      </c>
      <c r="H383" s="28"/>
    </row>
    <row r="384" spans="1:8" s="12" customFormat="1" x14ac:dyDescent="0.25">
      <c r="A384" s="23" t="s">
        <v>637</v>
      </c>
      <c r="B384" s="23" t="s">
        <v>16</v>
      </c>
      <c r="C384" s="78" t="s">
        <v>645</v>
      </c>
      <c r="D384" s="39" t="s">
        <v>26</v>
      </c>
      <c r="E384" s="26" t="s">
        <v>4</v>
      </c>
      <c r="F384" s="27">
        <v>50000</v>
      </c>
      <c r="G384" s="27">
        <v>0</v>
      </c>
      <c r="H384" s="28"/>
    </row>
    <row r="385" spans="1:8" s="12" customFormat="1" x14ac:dyDescent="0.25">
      <c r="A385" s="33" t="s">
        <v>638</v>
      </c>
      <c r="B385" s="33" t="s">
        <v>16</v>
      </c>
      <c r="C385" s="38" t="s">
        <v>646</v>
      </c>
      <c r="D385" s="34" t="s">
        <v>26</v>
      </c>
      <c r="E385" s="35" t="s">
        <v>4</v>
      </c>
      <c r="F385" s="36">
        <v>0</v>
      </c>
      <c r="G385" s="36">
        <v>0</v>
      </c>
      <c r="H385" s="37"/>
    </row>
    <row r="386" spans="1:8" s="12" customFormat="1" x14ac:dyDescent="0.25">
      <c r="A386" s="23" t="s">
        <v>639</v>
      </c>
      <c r="B386" s="23" t="s">
        <v>16</v>
      </c>
      <c r="C386" s="78" t="s">
        <v>647</v>
      </c>
      <c r="D386" s="39" t="s">
        <v>26</v>
      </c>
      <c r="E386" s="26" t="s">
        <v>4</v>
      </c>
      <c r="F386" s="27">
        <v>49000</v>
      </c>
      <c r="G386" s="27">
        <v>0</v>
      </c>
      <c r="H386" s="28"/>
    </row>
    <row r="387" spans="1:8" s="12" customFormat="1" ht="30" x14ac:dyDescent="0.25">
      <c r="A387" s="23" t="s">
        <v>640</v>
      </c>
      <c r="B387" s="23" t="s">
        <v>16</v>
      </c>
      <c r="C387" s="78" t="s">
        <v>648</v>
      </c>
      <c r="D387" s="39" t="s">
        <v>26</v>
      </c>
      <c r="E387" s="26" t="s">
        <v>4</v>
      </c>
      <c r="F387" s="27">
        <v>35000</v>
      </c>
      <c r="G387" s="27">
        <v>0</v>
      </c>
      <c r="H387" s="28"/>
    </row>
    <row r="388" spans="1:8" s="12" customFormat="1" x14ac:dyDescent="0.25">
      <c r="A388" s="33" t="s">
        <v>641</v>
      </c>
      <c r="B388" s="33" t="s">
        <v>16</v>
      </c>
      <c r="C388" s="38" t="s">
        <v>649</v>
      </c>
      <c r="D388" s="34" t="s">
        <v>26</v>
      </c>
      <c r="E388" s="35" t="s">
        <v>4</v>
      </c>
      <c r="F388" s="36">
        <v>0</v>
      </c>
      <c r="G388" s="36">
        <v>0</v>
      </c>
      <c r="H388" s="37"/>
    </row>
    <row r="389" spans="1:8" s="12" customFormat="1" x14ac:dyDescent="0.25">
      <c r="A389" s="17" t="s">
        <v>642</v>
      </c>
      <c r="B389" s="17" t="s">
        <v>16</v>
      </c>
      <c r="C389" s="31" t="s">
        <v>650</v>
      </c>
      <c r="D389" s="49" t="s">
        <v>27</v>
      </c>
      <c r="E389" s="18" t="s">
        <v>4</v>
      </c>
      <c r="F389" s="19">
        <v>25000</v>
      </c>
      <c r="G389" s="19">
        <v>25000</v>
      </c>
      <c r="H389" s="20"/>
    </row>
    <row r="390" spans="1:8" s="12" customFormat="1" x14ac:dyDescent="0.25">
      <c r="A390" s="66" t="s">
        <v>744</v>
      </c>
      <c r="B390" s="66" t="s">
        <v>16</v>
      </c>
      <c r="C390" s="97" t="s">
        <v>880</v>
      </c>
      <c r="D390" s="70" t="s">
        <v>30</v>
      </c>
      <c r="E390" s="67" t="s">
        <v>22</v>
      </c>
      <c r="F390" s="68">
        <v>0</v>
      </c>
      <c r="G390" s="68">
        <v>0</v>
      </c>
      <c r="H390" s="69" t="s">
        <v>897</v>
      </c>
    </row>
    <row r="391" spans="1:8" s="12" customFormat="1" x14ac:dyDescent="0.25">
      <c r="A391" s="66" t="s">
        <v>745</v>
      </c>
      <c r="B391" s="66" t="s">
        <v>16</v>
      </c>
      <c r="C391" s="97" t="s">
        <v>881</v>
      </c>
      <c r="D391" s="70" t="s">
        <v>30</v>
      </c>
      <c r="E391" s="67" t="s">
        <v>22</v>
      </c>
      <c r="F391" s="68">
        <v>0</v>
      </c>
      <c r="G391" s="68">
        <v>0</v>
      </c>
      <c r="H391" s="69" t="s">
        <v>897</v>
      </c>
    </row>
    <row r="392" spans="1:8" s="12" customFormat="1" x14ac:dyDescent="0.25">
      <c r="A392" s="66" t="s">
        <v>746</v>
      </c>
      <c r="B392" s="66" t="s">
        <v>16</v>
      </c>
      <c r="C392" s="97" t="s">
        <v>811</v>
      </c>
      <c r="D392" s="70" t="s">
        <v>30</v>
      </c>
      <c r="E392" s="67" t="s">
        <v>22</v>
      </c>
      <c r="F392" s="68">
        <v>0</v>
      </c>
      <c r="G392" s="68">
        <v>0</v>
      </c>
      <c r="H392" s="69" t="s">
        <v>897</v>
      </c>
    </row>
    <row r="393" spans="1:8" s="12" customFormat="1" x14ac:dyDescent="0.25">
      <c r="A393" s="167" t="s">
        <v>747</v>
      </c>
      <c r="B393" s="126" t="s">
        <v>16</v>
      </c>
      <c r="C393" s="165" t="s">
        <v>812</v>
      </c>
      <c r="D393" s="128" t="s">
        <v>30</v>
      </c>
      <c r="E393" s="129" t="s">
        <v>22</v>
      </c>
      <c r="F393" s="168">
        <v>2255.25</v>
      </c>
      <c r="G393" s="168">
        <v>2255.25</v>
      </c>
      <c r="H393" s="167"/>
    </row>
    <row r="394" spans="1:8" s="12" customFormat="1" x14ac:dyDescent="0.25">
      <c r="A394" s="17" t="s">
        <v>748</v>
      </c>
      <c r="B394" s="17" t="s">
        <v>16</v>
      </c>
      <c r="C394" s="31" t="s">
        <v>882</v>
      </c>
      <c r="D394" s="49" t="s">
        <v>20</v>
      </c>
      <c r="E394" s="18" t="s">
        <v>4</v>
      </c>
      <c r="F394" s="19">
        <v>30000</v>
      </c>
      <c r="G394" s="19">
        <v>30000</v>
      </c>
      <c r="H394" s="20"/>
    </row>
    <row r="395" spans="1:8" s="12" customFormat="1" x14ac:dyDescent="0.25">
      <c r="A395" s="17" t="s">
        <v>749</v>
      </c>
      <c r="B395" s="17" t="s">
        <v>16</v>
      </c>
      <c r="C395" s="31" t="s">
        <v>883</v>
      </c>
      <c r="D395" s="49" t="s">
        <v>20</v>
      </c>
      <c r="E395" s="18" t="s">
        <v>4</v>
      </c>
      <c r="F395" s="19">
        <v>66750</v>
      </c>
      <c r="G395" s="19">
        <v>62500</v>
      </c>
      <c r="H395" s="20"/>
    </row>
    <row r="396" spans="1:8" s="12" customFormat="1" ht="30" x14ac:dyDescent="0.25">
      <c r="A396" s="23" t="s">
        <v>335</v>
      </c>
      <c r="B396" s="23" t="s">
        <v>6</v>
      </c>
      <c r="C396" s="80" t="s">
        <v>334</v>
      </c>
      <c r="D396" s="39" t="s">
        <v>53</v>
      </c>
      <c r="E396" s="26" t="s">
        <v>4</v>
      </c>
      <c r="F396" s="27">
        <v>10800</v>
      </c>
      <c r="G396" s="27">
        <v>8391.83</v>
      </c>
      <c r="H396" s="28"/>
    </row>
    <row r="397" spans="1:8" s="12" customFormat="1" x14ac:dyDescent="0.25">
      <c r="A397" s="23" t="s">
        <v>336</v>
      </c>
      <c r="B397" s="23" t="s">
        <v>6</v>
      </c>
      <c r="C397" s="24" t="s">
        <v>45</v>
      </c>
      <c r="D397" s="39" t="s">
        <v>20</v>
      </c>
      <c r="E397" s="26" t="s">
        <v>4</v>
      </c>
      <c r="F397" s="27">
        <v>8182.61</v>
      </c>
      <c r="G397" s="27">
        <v>7596.98</v>
      </c>
      <c r="H397" s="28"/>
    </row>
    <row r="398" spans="1:8" s="12" customFormat="1" x14ac:dyDescent="0.25">
      <c r="A398" s="23" t="s">
        <v>337</v>
      </c>
      <c r="B398" s="23" t="s">
        <v>6</v>
      </c>
      <c r="C398" s="24" t="s">
        <v>44</v>
      </c>
      <c r="D398" s="39" t="s">
        <v>53</v>
      </c>
      <c r="E398" s="26" t="s">
        <v>4</v>
      </c>
      <c r="F398" s="27">
        <v>25000</v>
      </c>
      <c r="G398" s="27">
        <v>0</v>
      </c>
      <c r="H398" s="28"/>
    </row>
    <row r="399" spans="1:8" s="12" customFormat="1" x14ac:dyDescent="0.25">
      <c r="A399" s="23" t="s">
        <v>343</v>
      </c>
      <c r="B399" s="23" t="s">
        <v>6</v>
      </c>
      <c r="C399" s="24" t="s">
        <v>339</v>
      </c>
      <c r="D399" s="39" t="s">
        <v>30</v>
      </c>
      <c r="E399" s="26" t="s">
        <v>4</v>
      </c>
      <c r="F399" s="27">
        <v>25000</v>
      </c>
      <c r="G399" s="27">
        <v>6250</v>
      </c>
      <c r="H399" s="28"/>
    </row>
    <row r="400" spans="1:8" s="12" customFormat="1" x14ac:dyDescent="0.25">
      <c r="A400" s="23" t="s">
        <v>344</v>
      </c>
      <c r="B400" s="23" t="s">
        <v>6</v>
      </c>
      <c r="C400" s="78" t="s">
        <v>338</v>
      </c>
      <c r="D400" s="39" t="s">
        <v>21</v>
      </c>
      <c r="E400" s="26" t="s">
        <v>4</v>
      </c>
      <c r="F400" s="27">
        <v>10800</v>
      </c>
      <c r="G400" s="27">
        <v>0</v>
      </c>
      <c r="H400" s="28"/>
    </row>
    <row r="401" spans="1:8" s="12" customFormat="1" x14ac:dyDescent="0.25">
      <c r="A401" s="23" t="s">
        <v>345</v>
      </c>
      <c r="B401" s="23" t="s">
        <v>6</v>
      </c>
      <c r="C401" s="80" t="s">
        <v>340</v>
      </c>
      <c r="D401" s="39" t="s">
        <v>21</v>
      </c>
      <c r="E401" s="26" t="s">
        <v>4</v>
      </c>
      <c r="F401" s="27">
        <v>6900</v>
      </c>
      <c r="G401" s="27">
        <v>0</v>
      </c>
      <c r="H401" s="28"/>
    </row>
    <row r="402" spans="1:8" s="12" customFormat="1" x14ac:dyDescent="0.25">
      <c r="A402" s="23" t="s">
        <v>346</v>
      </c>
      <c r="B402" s="23" t="s">
        <v>6</v>
      </c>
      <c r="C402" s="39" t="s">
        <v>341</v>
      </c>
      <c r="D402" s="39" t="s">
        <v>20</v>
      </c>
      <c r="E402" s="26" t="s">
        <v>4</v>
      </c>
      <c r="F402" s="27">
        <v>5000</v>
      </c>
      <c r="G402" s="27">
        <v>0</v>
      </c>
      <c r="H402" s="28"/>
    </row>
    <row r="403" spans="1:8" s="12" customFormat="1" x14ac:dyDescent="0.25">
      <c r="A403" s="23" t="s">
        <v>347</v>
      </c>
      <c r="B403" s="23" t="s">
        <v>6</v>
      </c>
      <c r="C403" s="57" t="s">
        <v>342</v>
      </c>
      <c r="D403" s="39" t="s">
        <v>21</v>
      </c>
      <c r="E403" s="26" t="s">
        <v>4</v>
      </c>
      <c r="F403" s="27">
        <v>156557.15</v>
      </c>
      <c r="G403" s="27">
        <v>102142.28</v>
      </c>
      <c r="H403" s="28"/>
    </row>
    <row r="404" spans="1:8" s="12" customFormat="1" x14ac:dyDescent="0.25">
      <c r="A404" s="23" t="s">
        <v>348</v>
      </c>
      <c r="B404" s="23" t="s">
        <v>6</v>
      </c>
      <c r="C404" s="87" t="s">
        <v>75</v>
      </c>
      <c r="D404" s="39" t="s">
        <v>53</v>
      </c>
      <c r="E404" s="26" t="s">
        <v>4</v>
      </c>
      <c r="F404" s="27">
        <v>1295</v>
      </c>
      <c r="G404" s="27">
        <v>0</v>
      </c>
      <c r="H404" s="28"/>
    </row>
    <row r="405" spans="1:8" x14ac:dyDescent="0.25">
      <c r="A405" s="66" t="s">
        <v>443</v>
      </c>
      <c r="B405" s="66" t="s">
        <v>6</v>
      </c>
      <c r="C405" s="70" t="s">
        <v>473</v>
      </c>
      <c r="D405" s="70" t="s">
        <v>30</v>
      </c>
      <c r="E405" s="67" t="s">
        <v>22</v>
      </c>
      <c r="F405" s="68">
        <v>0</v>
      </c>
      <c r="G405" s="68">
        <v>0</v>
      </c>
      <c r="H405" s="69" t="s">
        <v>897</v>
      </c>
    </row>
    <row r="406" spans="1:8" ht="30" x14ac:dyDescent="0.25">
      <c r="A406" s="23" t="s">
        <v>543</v>
      </c>
      <c r="B406" s="23" t="s">
        <v>6</v>
      </c>
      <c r="C406" s="88" t="s">
        <v>544</v>
      </c>
      <c r="D406" s="39" t="s">
        <v>77</v>
      </c>
      <c r="E406" s="26" t="s">
        <v>4</v>
      </c>
      <c r="F406" s="27">
        <v>1800</v>
      </c>
      <c r="G406" s="27">
        <v>1200</v>
      </c>
      <c r="H406" s="28"/>
    </row>
    <row r="407" spans="1:8" x14ac:dyDescent="0.25">
      <c r="A407" s="17" t="s">
        <v>651</v>
      </c>
      <c r="B407" s="17" t="s">
        <v>6</v>
      </c>
      <c r="C407" s="31" t="s">
        <v>656</v>
      </c>
      <c r="D407" s="49" t="s">
        <v>26</v>
      </c>
      <c r="E407" s="18" t="s">
        <v>4</v>
      </c>
      <c r="F407" s="19">
        <v>400</v>
      </c>
      <c r="G407" s="19">
        <v>400</v>
      </c>
      <c r="H407" s="20"/>
    </row>
    <row r="408" spans="1:8" x14ac:dyDescent="0.25">
      <c r="A408" s="17" t="s">
        <v>652</v>
      </c>
      <c r="B408" s="17" t="s">
        <v>6</v>
      </c>
      <c r="C408" s="31" t="s">
        <v>657</v>
      </c>
      <c r="D408" s="49" t="s">
        <v>21</v>
      </c>
      <c r="E408" s="18" t="s">
        <v>4</v>
      </c>
      <c r="F408" s="19">
        <v>8056</v>
      </c>
      <c r="G408" s="19">
        <v>8056</v>
      </c>
      <c r="H408" s="20"/>
    </row>
    <row r="409" spans="1:8" x14ac:dyDescent="0.25">
      <c r="A409" s="23" t="s">
        <v>653</v>
      </c>
      <c r="B409" s="23" t="s">
        <v>6</v>
      </c>
      <c r="C409" s="78" t="s">
        <v>658</v>
      </c>
      <c r="D409" s="39" t="s">
        <v>21</v>
      </c>
      <c r="E409" s="26" t="s">
        <v>4</v>
      </c>
      <c r="F409" s="27">
        <v>5400</v>
      </c>
      <c r="G409" s="27">
        <v>0</v>
      </c>
      <c r="H409" s="28"/>
    </row>
    <row r="410" spans="1:8" x14ac:dyDescent="0.25">
      <c r="A410" s="17" t="s">
        <v>654</v>
      </c>
      <c r="B410" s="17" t="s">
        <v>6</v>
      </c>
      <c r="C410" s="31" t="s">
        <v>659</v>
      </c>
      <c r="D410" s="49" t="s">
        <v>77</v>
      </c>
      <c r="E410" s="18" t="s">
        <v>4</v>
      </c>
      <c r="F410" s="19">
        <v>2910.24</v>
      </c>
      <c r="G410" s="19">
        <v>2910.24</v>
      </c>
      <c r="H410" s="20"/>
    </row>
    <row r="411" spans="1:8" x14ac:dyDescent="0.25">
      <c r="A411" s="17" t="s">
        <v>655</v>
      </c>
      <c r="B411" s="17" t="s">
        <v>6</v>
      </c>
      <c r="C411" s="31" t="s">
        <v>660</v>
      </c>
      <c r="D411" s="49" t="s">
        <v>21</v>
      </c>
      <c r="E411" s="18" t="s">
        <v>4</v>
      </c>
      <c r="F411" s="19">
        <v>3500</v>
      </c>
      <c r="G411" s="19">
        <v>3500</v>
      </c>
      <c r="H411" s="20"/>
    </row>
    <row r="412" spans="1:8" x14ac:dyDescent="0.25">
      <c r="A412" s="66" t="s">
        <v>750</v>
      </c>
      <c r="B412" s="66" t="s">
        <v>6</v>
      </c>
      <c r="C412" s="97" t="s">
        <v>887</v>
      </c>
      <c r="D412" s="70" t="s">
        <v>30</v>
      </c>
      <c r="E412" s="67" t="s">
        <v>22</v>
      </c>
      <c r="F412" s="68">
        <v>0</v>
      </c>
      <c r="G412" s="68">
        <v>0</v>
      </c>
      <c r="H412" s="69" t="s">
        <v>897</v>
      </c>
    </row>
    <row r="413" spans="1:8" x14ac:dyDescent="0.25">
      <c r="A413" s="167" t="s">
        <v>751</v>
      </c>
      <c r="B413" s="126" t="s">
        <v>6</v>
      </c>
      <c r="C413" s="165" t="s">
        <v>813</v>
      </c>
      <c r="D413" s="128" t="s">
        <v>30</v>
      </c>
      <c r="E413" s="129" t="s">
        <v>22</v>
      </c>
      <c r="F413" s="168">
        <v>67594</v>
      </c>
      <c r="G413" s="168">
        <v>67594</v>
      </c>
      <c r="H413" s="167"/>
    </row>
    <row r="414" spans="1:8" x14ac:dyDescent="0.25">
      <c r="A414" s="131" t="s">
        <v>752</v>
      </c>
      <c r="B414" s="131" t="s">
        <v>6</v>
      </c>
      <c r="C414" s="164" t="s">
        <v>814</v>
      </c>
      <c r="D414" s="133" t="s">
        <v>30</v>
      </c>
      <c r="E414" s="134" t="s">
        <v>22</v>
      </c>
      <c r="F414" s="139">
        <v>74000</v>
      </c>
      <c r="G414" s="139">
        <v>74000</v>
      </c>
      <c r="H414" s="135"/>
    </row>
    <row r="415" spans="1:8" x14ac:dyDescent="0.25">
      <c r="A415" s="131" t="s">
        <v>753</v>
      </c>
      <c r="B415" s="131" t="s">
        <v>6</v>
      </c>
      <c r="C415" s="164" t="s">
        <v>815</v>
      </c>
      <c r="D415" s="133" t="s">
        <v>30</v>
      </c>
      <c r="E415" s="134" t="s">
        <v>22</v>
      </c>
      <c r="F415" s="139">
        <v>30000</v>
      </c>
      <c r="G415" s="139">
        <v>30000</v>
      </c>
      <c r="H415" s="135"/>
    </row>
    <row r="416" spans="1:8" x14ac:dyDescent="0.25">
      <c r="A416" s="131" t="s">
        <v>754</v>
      </c>
      <c r="B416" s="131" t="s">
        <v>6</v>
      </c>
      <c r="C416" s="164" t="s">
        <v>816</v>
      </c>
      <c r="D416" s="133" t="s">
        <v>30</v>
      </c>
      <c r="E416" s="134" t="s">
        <v>22</v>
      </c>
      <c r="F416" s="139">
        <v>80000</v>
      </c>
      <c r="G416" s="139">
        <v>80000</v>
      </c>
      <c r="H416" s="135"/>
    </row>
    <row r="417" spans="1:8" ht="30" x14ac:dyDescent="0.25">
      <c r="A417" s="17" t="s">
        <v>755</v>
      </c>
      <c r="B417" s="17" t="s">
        <v>6</v>
      </c>
      <c r="C417" s="21" t="s">
        <v>817</v>
      </c>
      <c r="D417" s="49" t="s">
        <v>684</v>
      </c>
      <c r="E417" s="18" t="s">
        <v>4</v>
      </c>
      <c r="F417" s="19">
        <v>5000</v>
      </c>
      <c r="G417" s="19">
        <v>5000</v>
      </c>
      <c r="H417" s="20"/>
    </row>
    <row r="418" spans="1:8" x14ac:dyDescent="0.25">
      <c r="A418" s="17" t="s">
        <v>756</v>
      </c>
      <c r="B418" s="17" t="s">
        <v>6</v>
      </c>
      <c r="C418" s="21" t="s">
        <v>818</v>
      </c>
      <c r="D418" s="49" t="s">
        <v>77</v>
      </c>
      <c r="E418" s="18" t="s">
        <v>4</v>
      </c>
      <c r="F418" s="19">
        <v>1200</v>
      </c>
      <c r="G418" s="19">
        <v>1200</v>
      </c>
      <c r="H418" s="20"/>
    </row>
    <row r="419" spans="1:8" x14ac:dyDescent="0.25">
      <c r="A419" s="33" t="s">
        <v>757</v>
      </c>
      <c r="B419" s="33" t="s">
        <v>6</v>
      </c>
      <c r="C419" s="58" t="s">
        <v>819</v>
      </c>
      <c r="D419" s="34" t="s">
        <v>30</v>
      </c>
      <c r="E419" s="35" t="s">
        <v>22</v>
      </c>
      <c r="F419" s="36">
        <v>0</v>
      </c>
      <c r="G419" s="36">
        <v>0</v>
      </c>
      <c r="H419" s="37"/>
    </row>
    <row r="420" spans="1:8" x14ac:dyDescent="0.25">
      <c r="A420" s="131" t="s">
        <v>758</v>
      </c>
      <c r="B420" s="131" t="s">
        <v>6</v>
      </c>
      <c r="C420" s="164" t="s">
        <v>820</v>
      </c>
      <c r="D420" s="133" t="s">
        <v>30</v>
      </c>
      <c r="E420" s="134" t="s">
        <v>22</v>
      </c>
      <c r="F420" s="139">
        <v>70000</v>
      </c>
      <c r="G420" s="139">
        <v>70000</v>
      </c>
      <c r="H420" s="135"/>
    </row>
    <row r="421" spans="1:8" x14ac:dyDescent="0.25">
      <c r="A421" s="23" t="s">
        <v>759</v>
      </c>
      <c r="B421" s="23" t="s">
        <v>6</v>
      </c>
      <c r="C421" s="57" t="s">
        <v>821</v>
      </c>
      <c r="D421" s="39" t="s">
        <v>26</v>
      </c>
      <c r="E421" s="26" t="s">
        <v>4</v>
      </c>
      <c r="F421" s="27">
        <v>13000</v>
      </c>
      <c r="G421" s="27">
        <v>0</v>
      </c>
      <c r="H421" s="28"/>
    </row>
    <row r="422" spans="1:8" x14ac:dyDescent="0.25">
      <c r="A422" s="131" t="s">
        <v>760</v>
      </c>
      <c r="B422" s="131" t="s">
        <v>6</v>
      </c>
      <c r="C422" s="164" t="s">
        <v>822</v>
      </c>
      <c r="D422" s="133" t="s">
        <v>30</v>
      </c>
      <c r="E422" s="134" t="s">
        <v>22</v>
      </c>
      <c r="F422" s="139">
        <v>42000</v>
      </c>
      <c r="G422" s="139">
        <v>42000</v>
      </c>
      <c r="H422" s="135"/>
    </row>
    <row r="423" spans="1:8" x14ac:dyDescent="0.25">
      <c r="A423" s="17" t="s">
        <v>761</v>
      </c>
      <c r="B423" s="17" t="s">
        <v>6</v>
      </c>
      <c r="C423" s="31" t="s">
        <v>823</v>
      </c>
      <c r="D423" s="49" t="s">
        <v>77</v>
      </c>
      <c r="E423" s="18" t="s">
        <v>4</v>
      </c>
      <c r="F423" s="19">
        <v>2500</v>
      </c>
      <c r="G423" s="19">
        <v>2500</v>
      </c>
      <c r="H423" s="20"/>
    </row>
    <row r="424" spans="1:8" x14ac:dyDescent="0.25">
      <c r="A424" s="17" t="s">
        <v>762</v>
      </c>
      <c r="B424" s="17" t="s">
        <v>6</v>
      </c>
      <c r="C424" s="21" t="s">
        <v>824</v>
      </c>
      <c r="D424" s="49" t="s">
        <v>77</v>
      </c>
      <c r="E424" s="18" t="s">
        <v>4</v>
      </c>
      <c r="F424" s="19">
        <v>1376</v>
      </c>
      <c r="G424" s="19">
        <v>1376</v>
      </c>
      <c r="H424" s="20"/>
    </row>
    <row r="425" spans="1:8" x14ac:dyDescent="0.25">
      <c r="A425" s="17" t="s">
        <v>763</v>
      </c>
      <c r="B425" s="17" t="s">
        <v>6</v>
      </c>
      <c r="C425" s="31" t="s">
        <v>885</v>
      </c>
      <c r="D425" s="49" t="s">
        <v>77</v>
      </c>
      <c r="E425" s="18" t="s">
        <v>4</v>
      </c>
      <c r="F425" s="19">
        <v>7500</v>
      </c>
      <c r="G425" s="19">
        <v>7500</v>
      </c>
      <c r="H425" s="20"/>
    </row>
    <row r="426" spans="1:8" x14ac:dyDescent="0.25">
      <c r="A426" s="17" t="s">
        <v>764</v>
      </c>
      <c r="B426" s="17" t="s">
        <v>6</v>
      </c>
      <c r="C426" s="31" t="s">
        <v>886</v>
      </c>
      <c r="D426" s="49" t="s">
        <v>77</v>
      </c>
      <c r="E426" s="18" t="s">
        <v>4</v>
      </c>
      <c r="F426" s="19">
        <v>7500</v>
      </c>
      <c r="G426" s="19">
        <v>7500</v>
      </c>
      <c r="H426" s="20"/>
    </row>
    <row r="427" spans="1:8" ht="23.25" x14ac:dyDescent="0.35">
      <c r="A427" s="40"/>
      <c r="B427" s="40"/>
      <c r="C427" s="41"/>
      <c r="D427" s="41"/>
      <c r="E427" s="43"/>
      <c r="F427" s="44">
        <f>SUBTOTAL(109,Table6[Max Spend])</f>
        <v>9019753</v>
      </c>
      <c r="G427" s="44">
        <f>SUBTOTAL(109,Table6[YTD Expenses])</f>
        <v>5696301.8899999997</v>
      </c>
      <c r="H427" s="42"/>
    </row>
    <row r="429" spans="1:8" x14ac:dyDescent="0.25">
      <c r="D429" s="1" t="s">
        <v>888</v>
      </c>
      <c r="F429" s="3">
        <v>5500000</v>
      </c>
      <c r="G429" s="3"/>
    </row>
    <row r="430" spans="1:8" x14ac:dyDescent="0.25">
      <c r="D430" s="1" t="s">
        <v>889</v>
      </c>
      <c r="F430" s="149">
        <v>3519753</v>
      </c>
      <c r="G430" s="3"/>
    </row>
    <row r="431" spans="1:8" x14ac:dyDescent="0.25">
      <c r="D431" s="1" t="s">
        <v>890</v>
      </c>
      <c r="F431" s="150">
        <f>SUM(F429:F430)</f>
        <v>9019753</v>
      </c>
      <c r="G431" s="3"/>
    </row>
    <row r="432" spans="1:8" ht="15.75" thickBot="1" x14ac:dyDescent="0.3">
      <c r="D432" s="1" t="s">
        <v>29</v>
      </c>
      <c r="F432" s="151">
        <f>+F431-Table6[[#Totals],[Max Spend]]</f>
        <v>0</v>
      </c>
      <c r="G432" s="3"/>
    </row>
    <row r="433" spans="1:7" ht="15.75" thickTop="1" x14ac:dyDescent="0.25">
      <c r="F433" s="3"/>
      <c r="G433" s="3"/>
    </row>
    <row r="434" spans="1:7" x14ac:dyDescent="0.25">
      <c r="A434" s="4"/>
      <c r="B434" s="4"/>
      <c r="C434" s="13" t="s">
        <v>9</v>
      </c>
      <c r="G434" s="3"/>
    </row>
    <row r="435" spans="1:7" x14ac:dyDescent="0.25">
      <c r="A435" s="7"/>
      <c r="B435" s="7"/>
      <c r="C435" s="14" t="s">
        <v>24</v>
      </c>
      <c r="F435" s="9"/>
      <c r="G435" s="9"/>
    </row>
    <row r="436" spans="1:7" x14ac:dyDescent="0.25">
      <c r="A436" s="6"/>
      <c r="B436" s="6"/>
      <c r="C436" s="14" t="s">
        <v>25</v>
      </c>
      <c r="F436" s="9"/>
      <c r="G436" s="9"/>
    </row>
    <row r="437" spans="1:7" x14ac:dyDescent="0.25">
      <c r="A437" s="5"/>
      <c r="B437" s="5"/>
      <c r="C437" s="13" t="s">
        <v>23</v>
      </c>
      <c r="F437" s="9"/>
      <c r="G437" s="9"/>
    </row>
    <row r="438" spans="1:7" x14ac:dyDescent="0.25">
      <c r="A438" s="10"/>
      <c r="B438" s="10"/>
      <c r="C438" s="15" t="s">
        <v>17</v>
      </c>
      <c r="F438" s="9"/>
      <c r="G438" s="9"/>
    </row>
    <row r="439" spans="1:7" x14ac:dyDescent="0.25">
      <c r="A439" s="11"/>
      <c r="B439" s="11"/>
      <c r="C439" s="15" t="s">
        <v>36</v>
      </c>
      <c r="F439" s="9"/>
      <c r="G439" s="9"/>
    </row>
    <row r="440" spans="1:7" x14ac:dyDescent="0.25">
      <c r="F440" s="9"/>
      <c r="G440" s="9"/>
    </row>
    <row r="441" spans="1:7" x14ac:dyDescent="0.25">
      <c r="F441" s="9"/>
      <c r="G441" s="9"/>
    </row>
    <row r="442" spans="1:7" x14ac:dyDescent="0.25">
      <c r="F442" s="9"/>
      <c r="G442" s="9"/>
    </row>
    <row r="443" spans="1:7" x14ac:dyDescent="0.25">
      <c r="F443" s="9"/>
      <c r="G443" s="9"/>
    </row>
    <row r="444" spans="1:7" x14ac:dyDescent="0.25">
      <c r="F444" s="9"/>
      <c r="G444" s="9"/>
    </row>
    <row r="445" spans="1:7" x14ac:dyDescent="0.25">
      <c r="F445" s="9"/>
      <c r="G445" s="9"/>
    </row>
    <row r="446" spans="1:7" x14ac:dyDescent="0.25">
      <c r="F446" s="9"/>
      <c r="G446" s="9"/>
    </row>
    <row r="447" spans="1:7" x14ac:dyDescent="0.25">
      <c r="F447" s="9"/>
      <c r="G447" s="9"/>
    </row>
    <row r="448" spans="1:7" x14ac:dyDescent="0.25">
      <c r="F448" s="9"/>
      <c r="G448" s="9"/>
    </row>
    <row r="449" spans="6:7" x14ac:dyDescent="0.25">
      <c r="F449" s="9"/>
      <c r="G449" s="9"/>
    </row>
    <row r="450" spans="6:7" x14ac:dyDescent="0.25">
      <c r="F450" s="9"/>
      <c r="G450" s="9"/>
    </row>
    <row r="451" spans="6:7" x14ac:dyDescent="0.25">
      <c r="F451" s="9"/>
      <c r="G451" s="9"/>
    </row>
    <row r="452" spans="6:7" x14ac:dyDescent="0.25">
      <c r="F452" s="9"/>
      <c r="G452" s="9"/>
    </row>
    <row r="453" spans="6:7" x14ac:dyDescent="0.25">
      <c r="F453" s="9"/>
      <c r="G453" s="9"/>
    </row>
    <row r="454" spans="6:7" x14ac:dyDescent="0.25">
      <c r="G454" s="9"/>
    </row>
    <row r="455" spans="6:7" x14ac:dyDescent="0.25">
      <c r="G455" s="9"/>
    </row>
    <row r="456" spans="6:7" x14ac:dyDescent="0.25">
      <c r="G456" s="9"/>
    </row>
    <row r="457" spans="6:7" x14ac:dyDescent="0.25">
      <c r="G457" s="9"/>
    </row>
    <row r="458" spans="6:7" x14ac:dyDescent="0.25">
      <c r="G458" s="9"/>
    </row>
    <row r="459" spans="6:7" x14ac:dyDescent="0.25">
      <c r="G459" s="9"/>
    </row>
    <row r="460" spans="6:7" x14ac:dyDescent="0.25">
      <c r="G460" s="9"/>
    </row>
    <row r="461" spans="6:7" x14ac:dyDescent="0.25">
      <c r="G461" s="9"/>
    </row>
    <row r="462" spans="6:7" x14ac:dyDescent="0.25">
      <c r="G462" s="9"/>
    </row>
    <row r="463" spans="6:7" x14ac:dyDescent="0.25">
      <c r="G463" s="9"/>
    </row>
    <row r="464" spans="6:7" x14ac:dyDescent="0.25">
      <c r="G464" s="9"/>
    </row>
    <row r="465" spans="7:7" x14ac:dyDescent="0.25">
      <c r="G465" s="9"/>
    </row>
    <row r="466" spans="7:7" x14ac:dyDescent="0.25">
      <c r="G466" s="9"/>
    </row>
    <row r="467" spans="7:7" x14ac:dyDescent="0.25">
      <c r="G467" s="9"/>
    </row>
    <row r="468" spans="7:7" x14ac:dyDescent="0.25">
      <c r="G468" s="9"/>
    </row>
    <row r="469" spans="7:7" x14ac:dyDescent="0.25">
      <c r="G469" s="9"/>
    </row>
    <row r="470" spans="7:7" x14ac:dyDescent="0.25">
      <c r="G470" s="9"/>
    </row>
    <row r="471" spans="7:7" x14ac:dyDescent="0.25">
      <c r="G471" s="9"/>
    </row>
    <row r="472" spans="7:7" x14ac:dyDescent="0.25">
      <c r="G472" s="9"/>
    </row>
    <row r="473" spans="7:7" x14ac:dyDescent="0.25">
      <c r="G473" s="9"/>
    </row>
    <row r="474" spans="7:7" x14ac:dyDescent="0.25">
      <c r="G474" s="9"/>
    </row>
    <row r="475" spans="7:7" x14ac:dyDescent="0.25">
      <c r="G475" s="9"/>
    </row>
    <row r="476" spans="7:7" x14ac:dyDescent="0.25">
      <c r="G476" s="9"/>
    </row>
    <row r="477" spans="7:7" x14ac:dyDescent="0.25">
      <c r="G477" s="9"/>
    </row>
    <row r="478" spans="7:7" x14ac:dyDescent="0.25">
      <c r="G478" s="9"/>
    </row>
    <row r="479" spans="7:7" x14ac:dyDescent="0.25">
      <c r="G479" s="9"/>
    </row>
    <row r="480" spans="7:7" x14ac:dyDescent="0.25">
      <c r="G480" s="9"/>
    </row>
    <row r="481" spans="7:7" x14ac:dyDescent="0.25">
      <c r="G481" s="9"/>
    </row>
    <row r="482" spans="7:7" x14ac:dyDescent="0.25">
      <c r="G482" s="9"/>
    </row>
    <row r="483" spans="7:7" x14ac:dyDescent="0.25">
      <c r="G483" s="9"/>
    </row>
    <row r="484" spans="7:7" x14ac:dyDescent="0.25">
      <c r="G484" s="9"/>
    </row>
    <row r="485" spans="7:7" x14ac:dyDescent="0.25">
      <c r="G485" s="9"/>
    </row>
    <row r="486" spans="7:7" x14ac:dyDescent="0.25">
      <c r="G486" s="9"/>
    </row>
  </sheetData>
  <phoneticPr fontId="8" type="noConversion"/>
  <pageMargins left="2" right="2" top="1" bottom="1" header="0.5" footer="0.5"/>
  <pageSetup paperSize="5" scale="32" orientation="landscape" r:id="rId1"/>
  <headerFooter>
    <oddHeader>&amp;C&amp;"-,Bold"&amp;16COUNCIL DISTRICT SERVICE FUND FY2015</oddHeader>
    <oddFooter>Page &amp;P of &amp;N</oddFooter>
  </headerFooter>
  <rowBreaks count="2" manualBreakCount="2">
    <brk id="164" max="7" man="1"/>
    <brk id="324" max="7" man="1"/>
  </rowBreak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AECE5B-D0B0-4066-9A83-3107CAFFEE19}">
  <dimension ref="A1:H70"/>
  <sheetViews>
    <sheetView workbookViewId="0">
      <selection activeCell="C32" sqref="C32"/>
    </sheetView>
  </sheetViews>
  <sheetFormatPr defaultRowHeight="15" x14ac:dyDescent="0.25"/>
  <cols>
    <col min="1" max="1" width="15.42578125" bestFit="1" customWidth="1"/>
    <col min="2" max="2" width="9.5703125" bestFit="1" customWidth="1"/>
    <col min="3" max="3" width="167.7109375" bestFit="1" customWidth="1"/>
    <col min="4" max="4" width="14" bestFit="1" customWidth="1"/>
    <col min="5" max="5" width="9.85546875" bestFit="1" customWidth="1"/>
    <col min="6" max="6" width="13.140625" bestFit="1" customWidth="1"/>
    <col min="7" max="7" width="15.5703125" bestFit="1" customWidth="1"/>
    <col min="8" max="8" width="12.85546875" bestFit="1" customWidth="1"/>
  </cols>
  <sheetData>
    <row r="1" spans="1:8" x14ac:dyDescent="0.25">
      <c r="A1" s="162" t="s">
        <v>893</v>
      </c>
    </row>
    <row r="3" spans="1:8" x14ac:dyDescent="0.25">
      <c r="A3" t="s">
        <v>0</v>
      </c>
      <c r="B3" t="s">
        <v>5</v>
      </c>
      <c r="C3" t="s">
        <v>195</v>
      </c>
      <c r="D3" t="s">
        <v>2</v>
      </c>
      <c r="E3" t="s">
        <v>1</v>
      </c>
      <c r="F3" t="s">
        <v>3</v>
      </c>
      <c r="G3" t="s">
        <v>18</v>
      </c>
      <c r="H3" t="s">
        <v>19</v>
      </c>
    </row>
    <row r="4" spans="1:8" x14ac:dyDescent="0.25">
      <c r="A4" t="s">
        <v>859</v>
      </c>
      <c r="B4" t="s">
        <v>13</v>
      </c>
      <c r="C4" t="s">
        <v>86</v>
      </c>
      <c r="D4" t="s">
        <v>21</v>
      </c>
      <c r="E4" t="s">
        <v>4</v>
      </c>
      <c r="F4">
        <v>20000</v>
      </c>
      <c r="G4">
        <v>0</v>
      </c>
    </row>
    <row r="5" spans="1:8" x14ac:dyDescent="0.25">
      <c r="A5" t="s">
        <v>734</v>
      </c>
      <c r="B5" t="s">
        <v>13</v>
      </c>
      <c r="C5" t="s">
        <v>804</v>
      </c>
      <c r="D5" t="s">
        <v>77</v>
      </c>
      <c r="E5" t="s">
        <v>4</v>
      </c>
      <c r="F5">
        <v>5000</v>
      </c>
      <c r="G5">
        <v>0</v>
      </c>
    </row>
    <row r="6" spans="1:8" x14ac:dyDescent="0.25">
      <c r="A6" t="s">
        <v>716</v>
      </c>
      <c r="B6" t="s">
        <v>13</v>
      </c>
      <c r="C6" t="s">
        <v>803</v>
      </c>
      <c r="D6" t="s">
        <v>20</v>
      </c>
      <c r="E6" t="s">
        <v>4</v>
      </c>
      <c r="F6">
        <v>1600</v>
      </c>
      <c r="G6">
        <v>0</v>
      </c>
    </row>
    <row r="7" spans="1:8" x14ac:dyDescent="0.25">
      <c r="A7" t="s">
        <v>715</v>
      </c>
      <c r="B7" t="s">
        <v>13</v>
      </c>
      <c r="C7" t="s">
        <v>802</v>
      </c>
      <c r="D7" t="s">
        <v>30</v>
      </c>
      <c r="E7" t="s">
        <v>4</v>
      </c>
      <c r="F7">
        <v>10000</v>
      </c>
      <c r="G7">
        <v>0</v>
      </c>
    </row>
    <row r="8" spans="1:8" x14ac:dyDescent="0.25">
      <c r="A8" t="s">
        <v>714</v>
      </c>
      <c r="B8" t="s">
        <v>13</v>
      </c>
      <c r="C8" t="s">
        <v>860</v>
      </c>
      <c r="D8" t="s">
        <v>30</v>
      </c>
      <c r="E8" t="s">
        <v>22</v>
      </c>
      <c r="F8">
        <v>19561</v>
      </c>
      <c r="G8">
        <v>19561</v>
      </c>
    </row>
    <row r="9" spans="1:8" x14ac:dyDescent="0.25">
      <c r="A9" t="s">
        <v>713</v>
      </c>
      <c r="B9" t="s">
        <v>13</v>
      </c>
      <c r="C9" t="s">
        <v>801</v>
      </c>
      <c r="D9" t="s">
        <v>21</v>
      </c>
      <c r="E9" t="s">
        <v>22</v>
      </c>
      <c r="F9">
        <v>150000</v>
      </c>
      <c r="G9">
        <v>150000</v>
      </c>
    </row>
    <row r="10" spans="1:8" x14ac:dyDescent="0.25">
      <c r="A10" t="s">
        <v>712</v>
      </c>
      <c r="B10" t="s">
        <v>13</v>
      </c>
      <c r="C10" t="s">
        <v>800</v>
      </c>
      <c r="D10" t="s">
        <v>21</v>
      </c>
      <c r="E10" t="s">
        <v>22</v>
      </c>
      <c r="F10">
        <v>10000</v>
      </c>
      <c r="G10">
        <v>0</v>
      </c>
    </row>
    <row r="11" spans="1:8" x14ac:dyDescent="0.25">
      <c r="A11" t="s">
        <v>711</v>
      </c>
      <c r="B11" t="s">
        <v>13</v>
      </c>
      <c r="C11" t="s">
        <v>799</v>
      </c>
      <c r="D11" t="s">
        <v>40</v>
      </c>
      <c r="E11" t="s">
        <v>4</v>
      </c>
      <c r="F11">
        <v>22170</v>
      </c>
      <c r="G11">
        <v>0</v>
      </c>
    </row>
    <row r="12" spans="1:8" x14ac:dyDescent="0.25">
      <c r="A12" t="s">
        <v>710</v>
      </c>
      <c r="B12" t="s">
        <v>13</v>
      </c>
      <c r="C12" t="s">
        <v>868</v>
      </c>
      <c r="D12" t="s">
        <v>30</v>
      </c>
      <c r="E12" t="s">
        <v>22</v>
      </c>
      <c r="F12">
        <v>0</v>
      </c>
      <c r="G12">
        <v>0</v>
      </c>
    </row>
    <row r="13" spans="1:8" x14ac:dyDescent="0.25">
      <c r="A13" t="s">
        <v>709</v>
      </c>
      <c r="B13" t="s">
        <v>13</v>
      </c>
      <c r="C13" t="s">
        <v>867</v>
      </c>
      <c r="D13" t="s">
        <v>30</v>
      </c>
      <c r="E13" t="s">
        <v>22</v>
      </c>
      <c r="F13">
        <v>0</v>
      </c>
      <c r="G13">
        <v>0</v>
      </c>
    </row>
    <row r="14" spans="1:8" x14ac:dyDescent="0.25">
      <c r="A14" t="s">
        <v>708</v>
      </c>
      <c r="B14" t="s">
        <v>13</v>
      </c>
      <c r="C14" t="s">
        <v>866</v>
      </c>
      <c r="D14" t="s">
        <v>30</v>
      </c>
      <c r="E14" t="s">
        <v>22</v>
      </c>
      <c r="F14">
        <v>0</v>
      </c>
      <c r="G14">
        <v>0</v>
      </c>
    </row>
    <row r="15" spans="1:8" x14ac:dyDescent="0.25">
      <c r="A15" t="s">
        <v>707</v>
      </c>
      <c r="B15" t="s">
        <v>13</v>
      </c>
      <c r="C15" t="s">
        <v>865</v>
      </c>
      <c r="D15" t="s">
        <v>30</v>
      </c>
      <c r="E15" t="s">
        <v>22</v>
      </c>
      <c r="F15">
        <v>0</v>
      </c>
      <c r="G15">
        <v>0</v>
      </c>
    </row>
    <row r="16" spans="1:8" x14ac:dyDescent="0.25">
      <c r="A16" t="s">
        <v>706</v>
      </c>
      <c r="B16" t="s">
        <v>13</v>
      </c>
      <c r="C16" t="s">
        <v>864</v>
      </c>
      <c r="D16" t="s">
        <v>30</v>
      </c>
      <c r="E16" t="s">
        <v>22</v>
      </c>
      <c r="F16">
        <v>0</v>
      </c>
      <c r="G16">
        <v>0</v>
      </c>
    </row>
    <row r="17" spans="1:7" x14ac:dyDescent="0.25">
      <c r="A17" t="s">
        <v>705</v>
      </c>
      <c r="B17" t="s">
        <v>13</v>
      </c>
      <c r="C17" t="s">
        <v>863</v>
      </c>
      <c r="D17" t="s">
        <v>30</v>
      </c>
      <c r="E17" t="s">
        <v>22</v>
      </c>
      <c r="F17">
        <v>0</v>
      </c>
      <c r="G17">
        <v>0</v>
      </c>
    </row>
    <row r="18" spans="1:7" x14ac:dyDescent="0.25">
      <c r="A18" t="s">
        <v>704</v>
      </c>
      <c r="B18" t="s">
        <v>13</v>
      </c>
      <c r="C18" t="s">
        <v>862</v>
      </c>
      <c r="D18" t="s">
        <v>30</v>
      </c>
      <c r="E18" t="s">
        <v>22</v>
      </c>
      <c r="F18">
        <v>0</v>
      </c>
      <c r="G18">
        <v>0</v>
      </c>
    </row>
    <row r="19" spans="1:7" x14ac:dyDescent="0.25">
      <c r="A19" t="s">
        <v>703</v>
      </c>
      <c r="B19" t="s">
        <v>13</v>
      </c>
      <c r="C19" t="s">
        <v>861</v>
      </c>
      <c r="D19" t="s">
        <v>30</v>
      </c>
      <c r="E19" t="s">
        <v>22</v>
      </c>
      <c r="F19">
        <v>0</v>
      </c>
      <c r="G19">
        <v>0</v>
      </c>
    </row>
    <row r="20" spans="1:7" x14ac:dyDescent="0.25">
      <c r="A20" t="s">
        <v>702</v>
      </c>
      <c r="B20" t="s">
        <v>13</v>
      </c>
      <c r="C20" t="s">
        <v>798</v>
      </c>
      <c r="D20" t="s">
        <v>21</v>
      </c>
      <c r="E20" t="s">
        <v>4</v>
      </c>
      <c r="F20">
        <v>10000</v>
      </c>
      <c r="G20">
        <v>0</v>
      </c>
    </row>
    <row r="21" spans="1:7" x14ac:dyDescent="0.25">
      <c r="A21" t="s">
        <v>701</v>
      </c>
      <c r="B21" t="s">
        <v>13</v>
      </c>
      <c r="C21" t="s">
        <v>385</v>
      </c>
      <c r="D21" t="s">
        <v>37</v>
      </c>
      <c r="F21">
        <v>0</v>
      </c>
      <c r="G21">
        <v>0</v>
      </c>
    </row>
    <row r="22" spans="1:7" x14ac:dyDescent="0.25">
      <c r="A22" t="s">
        <v>611</v>
      </c>
      <c r="B22" t="s">
        <v>13</v>
      </c>
      <c r="C22" t="s">
        <v>619</v>
      </c>
      <c r="D22" t="s">
        <v>20</v>
      </c>
      <c r="E22" t="s">
        <v>4</v>
      </c>
      <c r="F22">
        <v>25000</v>
      </c>
      <c r="G22">
        <v>16855.86</v>
      </c>
    </row>
    <row r="23" spans="1:7" x14ac:dyDescent="0.25">
      <c r="A23" t="s">
        <v>610</v>
      </c>
      <c r="B23" t="s">
        <v>13</v>
      </c>
      <c r="C23" t="s">
        <v>624</v>
      </c>
      <c r="D23" t="s">
        <v>20</v>
      </c>
      <c r="E23" t="s">
        <v>4</v>
      </c>
      <c r="F23">
        <v>15000</v>
      </c>
      <c r="G23">
        <v>6373.8</v>
      </c>
    </row>
    <row r="24" spans="1:7" x14ac:dyDescent="0.25">
      <c r="A24" t="s">
        <v>609</v>
      </c>
      <c r="B24" t="s">
        <v>13</v>
      </c>
      <c r="C24" t="s">
        <v>623</v>
      </c>
      <c r="D24" t="s">
        <v>37</v>
      </c>
      <c r="E24" t="s">
        <v>4</v>
      </c>
      <c r="F24">
        <v>0</v>
      </c>
      <c r="G24">
        <v>0</v>
      </c>
    </row>
    <row r="25" spans="1:7" x14ac:dyDescent="0.25">
      <c r="A25" t="s">
        <v>608</v>
      </c>
      <c r="B25" t="s">
        <v>13</v>
      </c>
      <c r="C25" t="s">
        <v>618</v>
      </c>
      <c r="D25" t="s">
        <v>30</v>
      </c>
      <c r="E25" t="s">
        <v>22</v>
      </c>
      <c r="F25">
        <v>0</v>
      </c>
      <c r="G25">
        <v>0</v>
      </c>
    </row>
    <row r="26" spans="1:7" x14ac:dyDescent="0.25">
      <c r="A26" t="s">
        <v>607</v>
      </c>
      <c r="B26" t="s">
        <v>13</v>
      </c>
      <c r="C26" t="s">
        <v>622</v>
      </c>
      <c r="D26" t="s">
        <v>20</v>
      </c>
      <c r="E26" t="s">
        <v>4</v>
      </c>
      <c r="F26">
        <v>22965.040000000001</v>
      </c>
      <c r="G26">
        <v>21366.61</v>
      </c>
    </row>
    <row r="27" spans="1:7" x14ac:dyDescent="0.25">
      <c r="A27" t="s">
        <v>606</v>
      </c>
      <c r="B27" t="s">
        <v>13</v>
      </c>
      <c r="C27" t="s">
        <v>617</v>
      </c>
      <c r="D27" t="s">
        <v>26</v>
      </c>
      <c r="E27" t="s">
        <v>4</v>
      </c>
      <c r="F27">
        <v>10000</v>
      </c>
      <c r="G27">
        <v>0</v>
      </c>
    </row>
    <row r="28" spans="1:7" x14ac:dyDescent="0.25">
      <c r="A28" t="s">
        <v>605</v>
      </c>
      <c r="B28" t="s">
        <v>13</v>
      </c>
      <c r="C28" t="s">
        <v>616</v>
      </c>
      <c r="D28" t="s">
        <v>30</v>
      </c>
      <c r="E28" t="s">
        <v>22</v>
      </c>
      <c r="F28">
        <v>0</v>
      </c>
      <c r="G28">
        <v>0</v>
      </c>
    </row>
    <row r="29" spans="1:7" x14ac:dyDescent="0.25">
      <c r="A29" t="s">
        <v>604</v>
      </c>
      <c r="B29" t="s">
        <v>13</v>
      </c>
      <c r="C29" t="s">
        <v>621</v>
      </c>
      <c r="D29" t="s">
        <v>30</v>
      </c>
      <c r="E29" t="s">
        <v>22</v>
      </c>
      <c r="F29">
        <v>0</v>
      </c>
      <c r="G29">
        <v>0</v>
      </c>
    </row>
    <row r="30" spans="1:7" x14ac:dyDescent="0.25">
      <c r="A30" t="s">
        <v>603</v>
      </c>
      <c r="B30" t="s">
        <v>13</v>
      </c>
      <c r="C30" t="s">
        <v>620</v>
      </c>
      <c r="D30" t="s">
        <v>30</v>
      </c>
      <c r="E30" t="s">
        <v>22</v>
      </c>
      <c r="F30">
        <v>0</v>
      </c>
      <c r="G30">
        <v>0</v>
      </c>
    </row>
    <row r="31" spans="1:7" x14ac:dyDescent="0.25">
      <c r="A31" t="s">
        <v>602</v>
      </c>
      <c r="B31" t="s">
        <v>13</v>
      </c>
      <c r="C31" t="s">
        <v>615</v>
      </c>
      <c r="D31" t="s">
        <v>30</v>
      </c>
      <c r="E31" t="s">
        <v>22</v>
      </c>
      <c r="F31">
        <v>0</v>
      </c>
      <c r="G31">
        <v>0</v>
      </c>
    </row>
    <row r="32" spans="1:7" x14ac:dyDescent="0.25">
      <c r="A32" t="s">
        <v>601</v>
      </c>
      <c r="B32" t="s">
        <v>13</v>
      </c>
      <c r="C32" t="s">
        <v>614</v>
      </c>
      <c r="D32" t="s">
        <v>20</v>
      </c>
      <c r="E32" t="s">
        <v>4</v>
      </c>
      <c r="F32">
        <v>25000</v>
      </c>
      <c r="G32">
        <v>25000</v>
      </c>
    </row>
    <row r="33" spans="1:7" x14ac:dyDescent="0.25">
      <c r="A33" t="s">
        <v>600</v>
      </c>
      <c r="B33" t="s">
        <v>13</v>
      </c>
      <c r="C33" t="s">
        <v>613</v>
      </c>
      <c r="D33" t="s">
        <v>30</v>
      </c>
      <c r="E33" t="s">
        <v>22</v>
      </c>
      <c r="F33">
        <v>0</v>
      </c>
      <c r="G33">
        <v>0</v>
      </c>
    </row>
    <row r="34" spans="1:7" x14ac:dyDescent="0.25">
      <c r="A34" t="s">
        <v>599</v>
      </c>
      <c r="B34" t="s">
        <v>13</v>
      </c>
      <c r="C34" t="s">
        <v>612</v>
      </c>
      <c r="D34" t="s">
        <v>30</v>
      </c>
      <c r="E34" t="s">
        <v>22</v>
      </c>
      <c r="F34">
        <v>0</v>
      </c>
      <c r="G34">
        <v>0</v>
      </c>
    </row>
    <row r="35" spans="1:7" x14ac:dyDescent="0.25">
      <c r="A35" t="s">
        <v>519</v>
      </c>
      <c r="B35" t="s">
        <v>13</v>
      </c>
      <c r="C35" t="s">
        <v>532</v>
      </c>
      <c r="D35" t="s">
        <v>30</v>
      </c>
      <c r="E35" t="s">
        <v>22</v>
      </c>
      <c r="F35">
        <v>0</v>
      </c>
      <c r="G35">
        <v>0</v>
      </c>
    </row>
    <row r="36" spans="1:7" x14ac:dyDescent="0.25">
      <c r="A36" t="s">
        <v>518</v>
      </c>
      <c r="B36" t="s">
        <v>13</v>
      </c>
      <c r="C36" t="s">
        <v>531</v>
      </c>
      <c r="D36" t="s">
        <v>30</v>
      </c>
      <c r="E36" t="s">
        <v>22</v>
      </c>
      <c r="F36">
        <v>0</v>
      </c>
      <c r="G36">
        <v>0</v>
      </c>
    </row>
    <row r="37" spans="1:7" x14ac:dyDescent="0.25">
      <c r="A37" t="s">
        <v>517</v>
      </c>
      <c r="B37" t="s">
        <v>13</v>
      </c>
      <c r="C37" t="s">
        <v>530</v>
      </c>
      <c r="D37" t="s">
        <v>21</v>
      </c>
      <c r="E37" t="s">
        <v>22</v>
      </c>
      <c r="F37">
        <v>23244.16</v>
      </c>
      <c r="G37">
        <v>0</v>
      </c>
    </row>
    <row r="38" spans="1:7" x14ac:dyDescent="0.25">
      <c r="A38" t="s">
        <v>516</v>
      </c>
      <c r="B38" t="s">
        <v>13</v>
      </c>
      <c r="C38" t="s">
        <v>529</v>
      </c>
      <c r="D38" t="s">
        <v>21</v>
      </c>
      <c r="E38" t="s">
        <v>4</v>
      </c>
      <c r="F38">
        <v>1600</v>
      </c>
      <c r="G38">
        <v>0</v>
      </c>
    </row>
    <row r="39" spans="1:7" x14ac:dyDescent="0.25">
      <c r="A39" t="s">
        <v>515</v>
      </c>
      <c r="B39" t="s">
        <v>13</v>
      </c>
      <c r="C39" t="s">
        <v>528</v>
      </c>
      <c r="D39" t="s">
        <v>28</v>
      </c>
      <c r="E39" t="s">
        <v>4</v>
      </c>
      <c r="F39">
        <v>1000</v>
      </c>
      <c r="G39">
        <v>0</v>
      </c>
    </row>
    <row r="40" spans="1:7" x14ac:dyDescent="0.25">
      <c r="A40" t="s">
        <v>514</v>
      </c>
      <c r="B40" t="s">
        <v>13</v>
      </c>
      <c r="C40" t="s">
        <v>527</v>
      </c>
      <c r="D40" t="s">
        <v>30</v>
      </c>
      <c r="E40" t="s">
        <v>22</v>
      </c>
      <c r="F40">
        <v>10000</v>
      </c>
      <c r="G40">
        <v>0</v>
      </c>
    </row>
    <row r="41" spans="1:7" x14ac:dyDescent="0.25">
      <c r="A41" t="s">
        <v>513</v>
      </c>
      <c r="B41" t="s">
        <v>13</v>
      </c>
      <c r="C41" t="s">
        <v>526</v>
      </c>
      <c r="D41" t="s">
        <v>40</v>
      </c>
      <c r="E41" t="s">
        <v>4</v>
      </c>
      <c r="F41">
        <v>10500</v>
      </c>
      <c r="G41">
        <v>10500</v>
      </c>
    </row>
    <row r="42" spans="1:7" x14ac:dyDescent="0.25">
      <c r="A42" t="s">
        <v>512</v>
      </c>
      <c r="B42" t="s">
        <v>13</v>
      </c>
      <c r="C42" t="s">
        <v>525</v>
      </c>
      <c r="D42" t="s">
        <v>30</v>
      </c>
      <c r="E42" t="s">
        <v>22</v>
      </c>
      <c r="F42">
        <v>0</v>
      </c>
      <c r="G42">
        <v>0</v>
      </c>
    </row>
    <row r="43" spans="1:7" x14ac:dyDescent="0.25">
      <c r="A43" t="s">
        <v>511</v>
      </c>
      <c r="B43" t="s">
        <v>13</v>
      </c>
      <c r="C43" t="s">
        <v>524</v>
      </c>
      <c r="D43" t="s">
        <v>30</v>
      </c>
      <c r="E43" t="s">
        <v>22</v>
      </c>
      <c r="F43">
        <v>0</v>
      </c>
      <c r="G43">
        <v>0</v>
      </c>
    </row>
    <row r="44" spans="1:7" x14ac:dyDescent="0.25">
      <c r="A44" t="s">
        <v>510</v>
      </c>
      <c r="B44" t="s">
        <v>13</v>
      </c>
      <c r="C44" t="s">
        <v>523</v>
      </c>
      <c r="D44" t="s">
        <v>40</v>
      </c>
      <c r="E44" t="s">
        <v>4</v>
      </c>
      <c r="F44">
        <v>2500</v>
      </c>
      <c r="G44">
        <v>2500</v>
      </c>
    </row>
    <row r="45" spans="1:7" x14ac:dyDescent="0.25">
      <c r="A45" t="s">
        <v>509</v>
      </c>
      <c r="B45" t="s">
        <v>13</v>
      </c>
      <c r="C45" t="s">
        <v>522</v>
      </c>
      <c r="D45" t="s">
        <v>40</v>
      </c>
      <c r="E45" t="s">
        <v>4</v>
      </c>
      <c r="F45">
        <v>9897.6</v>
      </c>
      <c r="G45">
        <v>9897.6</v>
      </c>
    </row>
    <row r="46" spans="1:7" x14ac:dyDescent="0.25">
      <c r="A46" t="s">
        <v>508</v>
      </c>
      <c r="B46" t="s">
        <v>13</v>
      </c>
      <c r="C46" t="s">
        <v>521</v>
      </c>
      <c r="D46" t="s">
        <v>27</v>
      </c>
      <c r="E46" t="s">
        <v>22</v>
      </c>
      <c r="F46">
        <v>50000</v>
      </c>
      <c r="G46">
        <v>50000</v>
      </c>
    </row>
    <row r="47" spans="1:7" x14ac:dyDescent="0.25">
      <c r="A47" t="s">
        <v>507</v>
      </c>
      <c r="B47" t="s">
        <v>13</v>
      </c>
      <c r="C47" t="s">
        <v>520</v>
      </c>
      <c r="D47" t="s">
        <v>42</v>
      </c>
      <c r="E47" t="s">
        <v>4</v>
      </c>
      <c r="F47">
        <v>0</v>
      </c>
      <c r="G47">
        <v>0</v>
      </c>
    </row>
    <row r="48" spans="1:7" x14ac:dyDescent="0.25">
      <c r="A48" t="s">
        <v>432</v>
      </c>
      <c r="B48" t="s">
        <v>13</v>
      </c>
      <c r="C48" t="s">
        <v>463</v>
      </c>
      <c r="D48" t="s">
        <v>20</v>
      </c>
      <c r="E48" t="s">
        <v>4</v>
      </c>
      <c r="F48">
        <v>5311.5</v>
      </c>
      <c r="G48">
        <v>5332.65</v>
      </c>
    </row>
    <row r="49" spans="1:7" x14ac:dyDescent="0.25">
      <c r="A49" t="s">
        <v>431</v>
      </c>
      <c r="B49" t="s">
        <v>13</v>
      </c>
      <c r="C49" t="s">
        <v>462</v>
      </c>
      <c r="D49" t="s">
        <v>30</v>
      </c>
      <c r="E49" t="s">
        <v>22</v>
      </c>
      <c r="F49">
        <v>0</v>
      </c>
      <c r="G49">
        <v>0</v>
      </c>
    </row>
    <row r="50" spans="1:7" x14ac:dyDescent="0.25">
      <c r="A50" t="s">
        <v>430</v>
      </c>
      <c r="B50" t="s">
        <v>13</v>
      </c>
      <c r="C50" t="s">
        <v>461</v>
      </c>
      <c r="D50" t="s">
        <v>26</v>
      </c>
      <c r="E50" t="s">
        <v>4</v>
      </c>
      <c r="F50">
        <v>5000</v>
      </c>
      <c r="G50">
        <v>0</v>
      </c>
    </row>
    <row r="51" spans="1:7" x14ac:dyDescent="0.25">
      <c r="A51" t="s">
        <v>429</v>
      </c>
      <c r="B51" t="s">
        <v>13</v>
      </c>
      <c r="C51" t="s">
        <v>460</v>
      </c>
      <c r="D51" t="s">
        <v>26</v>
      </c>
      <c r="E51" t="s">
        <v>4</v>
      </c>
      <c r="F51">
        <v>5000</v>
      </c>
      <c r="G51">
        <v>0</v>
      </c>
    </row>
    <row r="52" spans="1:7" x14ac:dyDescent="0.25">
      <c r="A52" t="s">
        <v>428</v>
      </c>
      <c r="B52" t="s">
        <v>13</v>
      </c>
      <c r="C52" t="s">
        <v>459</v>
      </c>
      <c r="D52" t="s">
        <v>21</v>
      </c>
      <c r="E52" t="s">
        <v>22</v>
      </c>
      <c r="F52">
        <v>35500</v>
      </c>
      <c r="G52">
        <v>0</v>
      </c>
    </row>
    <row r="53" spans="1:7" x14ac:dyDescent="0.25">
      <c r="A53" t="s">
        <v>427</v>
      </c>
      <c r="B53" t="s">
        <v>13</v>
      </c>
      <c r="C53" t="s">
        <v>458</v>
      </c>
      <c r="D53" t="s">
        <v>21</v>
      </c>
      <c r="E53" t="s">
        <v>22</v>
      </c>
      <c r="F53">
        <v>9665</v>
      </c>
      <c r="G53">
        <v>9665</v>
      </c>
    </row>
    <row r="54" spans="1:7" x14ac:dyDescent="0.25">
      <c r="A54" t="s">
        <v>426</v>
      </c>
      <c r="B54" t="s">
        <v>13</v>
      </c>
      <c r="C54" t="s">
        <v>457</v>
      </c>
      <c r="D54" t="s">
        <v>30</v>
      </c>
      <c r="E54" t="s">
        <v>22</v>
      </c>
      <c r="F54">
        <v>0</v>
      </c>
      <c r="G54">
        <v>0</v>
      </c>
    </row>
    <row r="55" spans="1:7" x14ac:dyDescent="0.25">
      <c r="A55" t="s">
        <v>409</v>
      </c>
      <c r="B55" t="s">
        <v>13</v>
      </c>
      <c r="C55" t="s">
        <v>408</v>
      </c>
      <c r="D55" t="s">
        <v>53</v>
      </c>
      <c r="E55" t="s">
        <v>22</v>
      </c>
      <c r="F55">
        <v>50000</v>
      </c>
      <c r="G55">
        <v>0</v>
      </c>
    </row>
    <row r="56" spans="1:7" x14ac:dyDescent="0.25">
      <c r="A56" t="s">
        <v>398</v>
      </c>
      <c r="B56" t="s">
        <v>13</v>
      </c>
      <c r="C56" t="s">
        <v>407</v>
      </c>
      <c r="D56" t="s">
        <v>28</v>
      </c>
      <c r="E56" t="s">
        <v>4</v>
      </c>
      <c r="F56">
        <v>5600</v>
      </c>
      <c r="G56">
        <v>5600</v>
      </c>
    </row>
    <row r="57" spans="1:7" x14ac:dyDescent="0.25">
      <c r="A57" t="s">
        <v>397</v>
      </c>
      <c r="B57" t="s">
        <v>13</v>
      </c>
      <c r="C57" t="s">
        <v>406</v>
      </c>
      <c r="D57" t="s">
        <v>20</v>
      </c>
      <c r="E57" t="s">
        <v>4</v>
      </c>
      <c r="F57">
        <v>27500</v>
      </c>
      <c r="G57">
        <v>27500</v>
      </c>
    </row>
    <row r="58" spans="1:7" x14ac:dyDescent="0.25">
      <c r="A58" t="s">
        <v>396</v>
      </c>
      <c r="B58" t="s">
        <v>13</v>
      </c>
      <c r="C58" t="s">
        <v>405</v>
      </c>
      <c r="D58" t="s">
        <v>20</v>
      </c>
      <c r="E58" t="s">
        <v>4</v>
      </c>
      <c r="F58">
        <v>6837.56</v>
      </c>
      <c r="G58">
        <v>2981.5</v>
      </c>
    </row>
    <row r="59" spans="1:7" x14ac:dyDescent="0.25">
      <c r="A59" t="s">
        <v>395</v>
      </c>
      <c r="B59" t="s">
        <v>13</v>
      </c>
      <c r="C59" t="s">
        <v>404</v>
      </c>
      <c r="D59" t="s">
        <v>20</v>
      </c>
      <c r="E59" t="s">
        <v>4</v>
      </c>
      <c r="F59">
        <v>2000</v>
      </c>
      <c r="G59">
        <v>1966.37</v>
      </c>
    </row>
    <row r="60" spans="1:7" x14ac:dyDescent="0.25">
      <c r="A60" t="s">
        <v>394</v>
      </c>
      <c r="B60" t="s">
        <v>13</v>
      </c>
      <c r="C60" t="s">
        <v>403</v>
      </c>
      <c r="D60" t="s">
        <v>20</v>
      </c>
      <c r="E60" t="s">
        <v>4</v>
      </c>
      <c r="F60">
        <v>3000</v>
      </c>
      <c r="G60">
        <v>0</v>
      </c>
    </row>
    <row r="61" spans="1:7" x14ac:dyDescent="0.25">
      <c r="A61" t="s">
        <v>393</v>
      </c>
      <c r="B61" t="s">
        <v>13</v>
      </c>
      <c r="C61" t="s">
        <v>402</v>
      </c>
      <c r="D61" t="s">
        <v>20</v>
      </c>
      <c r="E61" t="s">
        <v>22</v>
      </c>
      <c r="F61">
        <v>7442.18</v>
      </c>
      <c r="G61">
        <v>2442.1799999999998</v>
      </c>
    </row>
    <row r="62" spans="1:7" x14ac:dyDescent="0.25">
      <c r="A62" t="s">
        <v>392</v>
      </c>
      <c r="B62" t="s">
        <v>13</v>
      </c>
      <c r="C62" t="s">
        <v>401</v>
      </c>
      <c r="D62" t="s">
        <v>20</v>
      </c>
      <c r="E62" t="s">
        <v>22</v>
      </c>
      <c r="F62">
        <v>25581.25</v>
      </c>
      <c r="G62">
        <v>25581.25</v>
      </c>
    </row>
    <row r="63" spans="1:7" x14ac:dyDescent="0.25">
      <c r="A63" t="s">
        <v>391</v>
      </c>
      <c r="B63" t="s">
        <v>13</v>
      </c>
      <c r="C63" t="s">
        <v>400</v>
      </c>
      <c r="D63" t="s">
        <v>40</v>
      </c>
      <c r="E63" t="s">
        <v>4</v>
      </c>
      <c r="F63">
        <v>10000</v>
      </c>
      <c r="G63">
        <v>10000</v>
      </c>
    </row>
    <row r="64" spans="1:7" x14ac:dyDescent="0.25">
      <c r="A64" t="s">
        <v>390</v>
      </c>
      <c r="B64" t="s">
        <v>13</v>
      </c>
      <c r="C64" t="s">
        <v>399</v>
      </c>
      <c r="D64" t="s">
        <v>21</v>
      </c>
      <c r="E64" t="s">
        <v>4</v>
      </c>
      <c r="F64">
        <v>0</v>
      </c>
      <c r="G64">
        <v>0</v>
      </c>
    </row>
    <row r="65" spans="1:7" x14ac:dyDescent="0.25">
      <c r="A65" t="s">
        <v>383</v>
      </c>
      <c r="B65" t="s">
        <v>13</v>
      </c>
      <c r="C65" t="s">
        <v>389</v>
      </c>
      <c r="D65" t="s">
        <v>40</v>
      </c>
      <c r="E65" t="s">
        <v>4</v>
      </c>
      <c r="F65">
        <v>14000</v>
      </c>
      <c r="G65">
        <v>14000</v>
      </c>
    </row>
    <row r="66" spans="1:7" x14ac:dyDescent="0.25">
      <c r="A66" t="s">
        <v>382</v>
      </c>
      <c r="B66" t="s">
        <v>13</v>
      </c>
      <c r="C66" t="s">
        <v>388</v>
      </c>
      <c r="D66" t="s">
        <v>30</v>
      </c>
      <c r="E66" t="s">
        <v>4</v>
      </c>
      <c r="F66">
        <v>0</v>
      </c>
      <c r="G66">
        <v>0</v>
      </c>
    </row>
    <row r="67" spans="1:7" x14ac:dyDescent="0.25">
      <c r="A67" t="s">
        <v>381</v>
      </c>
      <c r="B67" t="s">
        <v>13</v>
      </c>
      <c r="C67" t="s">
        <v>387</v>
      </c>
      <c r="D67" t="s">
        <v>20</v>
      </c>
      <c r="E67" t="s">
        <v>4</v>
      </c>
      <c r="F67">
        <v>5000.71</v>
      </c>
      <c r="G67">
        <v>5000.71</v>
      </c>
    </row>
    <row r="68" spans="1:7" x14ac:dyDescent="0.25">
      <c r="A68" t="s">
        <v>380</v>
      </c>
      <c r="B68" t="s">
        <v>13</v>
      </c>
      <c r="C68" t="s">
        <v>386</v>
      </c>
      <c r="D68" t="s">
        <v>53</v>
      </c>
      <c r="E68" t="s">
        <v>4</v>
      </c>
      <c r="F68">
        <v>0</v>
      </c>
      <c r="G68">
        <v>0</v>
      </c>
    </row>
    <row r="69" spans="1:7" x14ac:dyDescent="0.25">
      <c r="A69" t="s">
        <v>379</v>
      </c>
      <c r="B69" t="s">
        <v>13</v>
      </c>
      <c r="C69" t="s">
        <v>385</v>
      </c>
      <c r="D69" t="s">
        <v>37</v>
      </c>
      <c r="E69" t="s">
        <v>4</v>
      </c>
      <c r="F69">
        <v>8000</v>
      </c>
      <c r="G69">
        <v>3742.02</v>
      </c>
    </row>
    <row r="70" spans="1:7" x14ac:dyDescent="0.25">
      <c r="A70" t="s">
        <v>378</v>
      </c>
      <c r="B70" t="s">
        <v>13</v>
      </c>
      <c r="C70" t="s">
        <v>384</v>
      </c>
      <c r="D70" t="s">
        <v>21</v>
      </c>
      <c r="E70" t="s">
        <v>4</v>
      </c>
      <c r="F70">
        <v>1920</v>
      </c>
      <c r="G70">
        <v>480</v>
      </c>
    </row>
  </sheetData>
  <pageMargins left="0.7" right="0.7" top="0.75" bottom="0.75" header="0.3" footer="0.3"/>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2460F6-33D5-4A12-86E5-573624085B12}">
  <dimension ref="A3:C26"/>
  <sheetViews>
    <sheetView workbookViewId="0">
      <selection activeCell="A4" sqref="A4:C14"/>
    </sheetView>
  </sheetViews>
  <sheetFormatPr defaultRowHeight="15" x14ac:dyDescent="0.25"/>
  <cols>
    <col min="1" max="1" width="13.140625" bestFit="1" customWidth="1"/>
    <col min="2" max="2" width="17.7109375" bestFit="1" customWidth="1"/>
    <col min="3" max="3" width="20" bestFit="1" customWidth="1"/>
  </cols>
  <sheetData>
    <row r="3" spans="1:3" x14ac:dyDescent="0.25">
      <c r="A3" s="45" t="s">
        <v>31</v>
      </c>
      <c r="B3" t="s">
        <v>33</v>
      </c>
      <c r="C3" t="s">
        <v>34</v>
      </c>
    </row>
    <row r="4" spans="1:3" x14ac:dyDescent="0.25">
      <c r="A4" s="46" t="s">
        <v>14</v>
      </c>
      <c r="B4" s="47">
        <v>883405.99999999988</v>
      </c>
      <c r="C4" s="47">
        <v>566910.71999999997</v>
      </c>
    </row>
    <row r="5" spans="1:3" x14ac:dyDescent="0.25">
      <c r="A5" s="46" t="s">
        <v>76</v>
      </c>
      <c r="B5" s="47">
        <v>1018647.9999999999</v>
      </c>
      <c r="C5" s="47">
        <v>526604.15000000014</v>
      </c>
    </row>
    <row r="6" spans="1:3" x14ac:dyDescent="0.25">
      <c r="A6" s="46" t="s">
        <v>7</v>
      </c>
      <c r="B6" s="47">
        <v>1120053</v>
      </c>
      <c r="C6" s="47">
        <v>388656.42</v>
      </c>
    </row>
    <row r="7" spans="1:3" x14ac:dyDescent="0.25">
      <c r="A7" s="46" t="s">
        <v>8</v>
      </c>
      <c r="B7" s="47">
        <v>933948.00000000012</v>
      </c>
      <c r="C7" s="47">
        <v>459286.82</v>
      </c>
    </row>
    <row r="8" spans="1:3" x14ac:dyDescent="0.25">
      <c r="A8" s="46" t="s">
        <v>15</v>
      </c>
      <c r="B8" s="47">
        <v>634191</v>
      </c>
      <c r="C8" s="47">
        <v>584472.1100000001</v>
      </c>
    </row>
    <row r="9" spans="1:3" x14ac:dyDescent="0.25">
      <c r="A9" s="46" t="s">
        <v>10</v>
      </c>
      <c r="B9" s="47">
        <v>624986</v>
      </c>
      <c r="C9" s="47">
        <v>495466.88</v>
      </c>
    </row>
    <row r="10" spans="1:3" x14ac:dyDescent="0.25">
      <c r="A10" s="46" t="s">
        <v>12</v>
      </c>
      <c r="B10" s="47">
        <v>688255</v>
      </c>
      <c r="C10" s="47">
        <v>590313.27</v>
      </c>
    </row>
    <row r="11" spans="1:3" x14ac:dyDescent="0.25">
      <c r="A11" s="46" t="s">
        <v>13</v>
      </c>
      <c r="B11" s="47">
        <v>682395.99999999988</v>
      </c>
      <c r="C11" s="47">
        <v>545691.58000000007</v>
      </c>
    </row>
    <row r="12" spans="1:3" x14ac:dyDescent="0.25">
      <c r="A12" s="46" t="s">
        <v>11</v>
      </c>
      <c r="B12" s="47">
        <v>857745</v>
      </c>
      <c r="C12" s="47">
        <v>484867.48</v>
      </c>
    </row>
    <row r="13" spans="1:3" x14ac:dyDescent="0.25">
      <c r="A13" s="46" t="s">
        <v>16</v>
      </c>
      <c r="B13" s="47">
        <v>902854</v>
      </c>
      <c r="C13" s="47">
        <v>524915.13</v>
      </c>
    </row>
    <row r="14" spans="1:3" x14ac:dyDescent="0.25">
      <c r="A14" s="46" t="s">
        <v>6</v>
      </c>
      <c r="B14" s="47">
        <v>673271</v>
      </c>
      <c r="C14" s="47">
        <v>529117.32999999996</v>
      </c>
    </row>
    <row r="15" spans="1:3" x14ac:dyDescent="0.25">
      <c r="A15" s="46" t="s">
        <v>32</v>
      </c>
      <c r="B15" s="47">
        <v>9019753</v>
      </c>
      <c r="C15" s="47">
        <v>5696301.8899999997</v>
      </c>
    </row>
    <row r="26" spans="2:2" x14ac:dyDescent="0.25">
      <c r="B26">
        <f>GETPIVOTDATA("Sum of Max Spend",$A$3,"District","H")-683646</f>
        <v>-1250.0000000001164</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AE3472-41AE-4A3F-B1E5-2460DFE590D9}">
  <dimension ref="A3:C27"/>
  <sheetViews>
    <sheetView workbookViewId="0">
      <selection activeCell="P30" sqref="P30"/>
    </sheetView>
  </sheetViews>
  <sheetFormatPr defaultRowHeight="15" x14ac:dyDescent="0.25"/>
  <cols>
    <col min="1" max="1" width="13.140625" bestFit="1" customWidth="1"/>
    <col min="2" max="2" width="20" bestFit="1" customWidth="1"/>
    <col min="3" max="3" width="17.7109375" bestFit="1" customWidth="1"/>
  </cols>
  <sheetData>
    <row r="3" spans="1:3" x14ac:dyDescent="0.25">
      <c r="A3" s="45" t="s">
        <v>31</v>
      </c>
      <c r="B3" t="s">
        <v>34</v>
      </c>
      <c r="C3" t="s">
        <v>33</v>
      </c>
    </row>
    <row r="4" spans="1:3" x14ac:dyDescent="0.25">
      <c r="A4" s="46" t="s">
        <v>40</v>
      </c>
      <c r="B4" s="47">
        <v>161096.78</v>
      </c>
      <c r="C4" s="47">
        <v>170111.78</v>
      </c>
    </row>
    <row r="5" spans="1:3" x14ac:dyDescent="0.25">
      <c r="A5" s="46" t="s">
        <v>77</v>
      </c>
      <c r="B5" s="47">
        <v>24186.239999999998</v>
      </c>
      <c r="C5" s="47">
        <v>29786.239999999998</v>
      </c>
    </row>
    <row r="6" spans="1:3" x14ac:dyDescent="0.25">
      <c r="A6" s="46" t="s">
        <v>26</v>
      </c>
      <c r="B6" s="47">
        <v>234248.33</v>
      </c>
      <c r="C6" s="47">
        <v>817075.8</v>
      </c>
    </row>
    <row r="7" spans="1:3" x14ac:dyDescent="0.25">
      <c r="A7" s="46" t="s">
        <v>82</v>
      </c>
      <c r="B7" s="47">
        <v>0</v>
      </c>
      <c r="C7" s="47">
        <v>60000</v>
      </c>
    </row>
    <row r="8" spans="1:3" x14ac:dyDescent="0.25">
      <c r="A8" s="46" t="s">
        <v>28</v>
      </c>
      <c r="B8" s="47">
        <v>244925.14</v>
      </c>
      <c r="C8" s="47">
        <v>641968.52</v>
      </c>
    </row>
    <row r="9" spans="1:3" x14ac:dyDescent="0.25">
      <c r="A9" s="46" t="s">
        <v>21</v>
      </c>
      <c r="B9" s="47">
        <v>925813.52</v>
      </c>
      <c r="C9" s="47">
        <v>1646477.39</v>
      </c>
    </row>
    <row r="10" spans="1:3" x14ac:dyDescent="0.25">
      <c r="A10" s="46" t="s">
        <v>20</v>
      </c>
      <c r="B10" s="47">
        <v>2158248.0100000002</v>
      </c>
      <c r="C10" s="47">
        <v>2458629.0199999996</v>
      </c>
    </row>
    <row r="11" spans="1:3" x14ac:dyDescent="0.25">
      <c r="A11" s="46" t="s">
        <v>27</v>
      </c>
      <c r="B11" s="47">
        <v>130000</v>
      </c>
      <c r="C11" s="47">
        <v>191311.43</v>
      </c>
    </row>
    <row r="12" spans="1:3" x14ac:dyDescent="0.25">
      <c r="A12" s="46" t="s">
        <v>30</v>
      </c>
      <c r="B12" s="47">
        <v>1055577</v>
      </c>
      <c r="C12" s="47">
        <v>1561751.1400000001</v>
      </c>
    </row>
    <row r="13" spans="1:3" x14ac:dyDescent="0.25">
      <c r="A13" s="46" t="s">
        <v>684</v>
      </c>
      <c r="B13" s="47">
        <v>5000</v>
      </c>
      <c r="C13" s="47">
        <v>7750</v>
      </c>
    </row>
    <row r="14" spans="1:3" x14ac:dyDescent="0.25">
      <c r="A14" s="46" t="s">
        <v>580</v>
      </c>
      <c r="B14" s="47">
        <v>0</v>
      </c>
      <c r="C14" s="47">
        <v>60000</v>
      </c>
    </row>
    <row r="15" spans="1:3" x14ac:dyDescent="0.25">
      <c r="A15" s="46" t="s">
        <v>53</v>
      </c>
      <c r="B15" s="47">
        <v>492359.94</v>
      </c>
      <c r="C15" s="47">
        <v>768558.83</v>
      </c>
    </row>
    <row r="16" spans="1:3" x14ac:dyDescent="0.25">
      <c r="A16" s="46" t="s">
        <v>42</v>
      </c>
      <c r="B16" s="47">
        <v>110465</v>
      </c>
      <c r="C16" s="47">
        <v>170653.85</v>
      </c>
    </row>
    <row r="17" spans="1:3" x14ac:dyDescent="0.25">
      <c r="A17" s="46" t="s">
        <v>581</v>
      </c>
      <c r="B17" s="47">
        <v>0</v>
      </c>
      <c r="C17" s="47">
        <v>108800</v>
      </c>
    </row>
    <row r="18" spans="1:3" x14ac:dyDescent="0.25">
      <c r="A18" s="46" t="s">
        <v>54</v>
      </c>
      <c r="B18" s="47">
        <v>0</v>
      </c>
      <c r="C18" s="47">
        <v>100000</v>
      </c>
    </row>
    <row r="19" spans="1:3" x14ac:dyDescent="0.25">
      <c r="A19" s="46" t="s">
        <v>37</v>
      </c>
      <c r="B19" s="47">
        <v>4002.93</v>
      </c>
      <c r="C19" s="47">
        <v>8000</v>
      </c>
    </row>
    <row r="20" spans="1:3" x14ac:dyDescent="0.25">
      <c r="A20" s="46" t="s">
        <v>41</v>
      </c>
      <c r="B20" s="47">
        <v>150379</v>
      </c>
      <c r="C20" s="47">
        <v>203879</v>
      </c>
    </row>
    <row r="21" spans="1:3" x14ac:dyDescent="0.25">
      <c r="A21" s="46" t="s">
        <v>676</v>
      </c>
      <c r="B21" s="47">
        <v>0</v>
      </c>
      <c r="C21" s="47">
        <v>15000</v>
      </c>
    </row>
    <row r="22" spans="1:3" x14ac:dyDescent="0.25">
      <c r="A22" s="46" t="s">
        <v>32</v>
      </c>
      <c r="B22" s="47">
        <v>5696301.8900000006</v>
      </c>
      <c r="C22" s="47">
        <v>9019753</v>
      </c>
    </row>
    <row r="25" spans="1:3" x14ac:dyDescent="0.25">
      <c r="B25" s="47"/>
    </row>
    <row r="27" spans="1:3" x14ac:dyDescent="0.25">
      <c r="B27" s="47"/>
    </row>
  </sheetData>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2ACB0E66F2530642823E27B7C19E3DDD" ma:contentTypeVersion="0" ma:contentTypeDescription="Create a new document." ma:contentTypeScope="" ma:versionID="166642234984cca07f070a7e61095e21">
  <xsd:schema xmlns:xsd="http://www.w3.org/2001/XMLSchema" xmlns:xs="http://www.w3.org/2001/XMLSchema" xmlns:p="http://schemas.microsoft.com/office/2006/metadata/properties" targetNamespace="http://schemas.microsoft.com/office/2006/metadata/properties" ma:root="true" ma:fieldsID="c64490b4aec6201516c3a874156f37b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C5FE87-4404-436B-AA65-526EF9D465B1}">
  <ds:schemaRef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purl.org/dc/dcmitype/"/>
    <ds:schemaRef ds:uri="http://schemas.openxmlformats.org/package/2006/metadata/core-properties"/>
    <ds:schemaRef ds:uri="http://www.w3.org/XML/1998/namespace"/>
    <ds:schemaRef ds:uri="http://purl.org/dc/terms/"/>
  </ds:schemaRefs>
</ds:datastoreItem>
</file>

<file path=customXml/itemProps2.xml><?xml version="1.0" encoding="utf-8"?>
<ds:datastoreItem xmlns:ds="http://schemas.openxmlformats.org/officeDocument/2006/customXml" ds:itemID="{1AD3AD28-ABC3-424F-974D-CE26F9D410C0}">
  <ds:schemaRefs>
    <ds:schemaRef ds:uri="http://schemas.microsoft.com/sharepoint/v3/contenttype/forms"/>
  </ds:schemaRefs>
</ds:datastoreItem>
</file>

<file path=customXml/itemProps3.xml><?xml version="1.0" encoding="utf-8"?>
<ds:datastoreItem xmlns:ds="http://schemas.openxmlformats.org/officeDocument/2006/customXml" ds:itemID="{8E0229CB-19A2-4394-BE34-0E9082064E7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CDSF Dashboard</vt:lpstr>
      <vt:lpstr>Detail1</vt:lpstr>
      <vt:lpstr>Totals by District</vt:lpstr>
      <vt:lpstr>Totals by Department</vt:lpstr>
      <vt:lpstr>'CDSF Dashboard'!Print_Area</vt:lpstr>
      <vt:lpstr>'CDSF Dashboard'!Print_Titles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Bracco, Frank - FIN</dc:creator>
  <cp:lastModifiedBy>Hamilton, Merrick - FIN</cp:lastModifiedBy>
  <cp:lastPrinted>2024-12-10T17:06:21Z</cp:lastPrinted>
  <dcterms:created xsi:type="dcterms:W3CDTF">2014-06-27T03:00:41Z</dcterms:created>
  <dcterms:modified xsi:type="dcterms:W3CDTF">2025-10-15T20:09:00Z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0x0101002ACB0E66F2530642823E27B7C19E3DDD</vt:lpwstr>
  </property>
</Properties>
</file>